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udit\2020 év\2020 évi költségvetés tervezéséhez\Önkormányzat\Rendelet tervezet 2020 ktgvetés\"/>
    </mc:Choice>
  </mc:AlternateContent>
  <xr:revisionPtr revIDLastSave="0" documentId="13_ncr:1_{1F5DA361-0AD2-42CF-A237-D3F235EE65C4}" xr6:coauthVersionLast="45" xr6:coauthVersionMax="45" xr10:uidLastSave="{00000000-0000-0000-0000-000000000000}"/>
  <bookViews>
    <workbookView xWindow="-120" yWindow="-120" windowWidth="29040" windowHeight="15840" tabRatio="865" activeTab="13" xr2:uid="{00000000-000D-0000-FFFF-FFFF00000000}"/>
  </bookViews>
  <sheets>
    <sheet name="Mérleg 1" sheetId="76" r:id="rId1"/>
    <sheet name="Bevétel 2" sheetId="77" r:id="rId2"/>
    <sheet name="KIadás 3" sheetId="78" r:id="rId3"/>
    <sheet name="Állami hj.4" sheetId="80" r:id="rId4"/>
    <sheet name="Közvetett tám.5" sheetId="66" r:id="rId5"/>
    <sheet name="Saját bevétel6" sheetId="65" r:id="rId6"/>
    <sheet name="Szoc.jutt.7" sheetId="67" r:id="rId7"/>
    <sheet name="Beruházások8" sheetId="62" r:id="rId8"/>
    <sheet name="Adossag_keletk9" sheetId="74" r:id="rId9"/>
    <sheet name="Tartalék10" sheetId="68" r:id="rId10"/>
    <sheet name="Adósságszolg.11" sheetId="69" r:id="rId11"/>
    <sheet name="Létszám12" sheetId="70" r:id="rId12"/>
    <sheet name="Előir.felh.13" sheetId="72" r:id="rId13"/>
    <sheet name="Civil szerv. tám.14" sheetId="75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75" l="1"/>
  <c r="G15" i="62" l="1"/>
  <c r="G14" i="62"/>
  <c r="G12" i="62"/>
  <c r="C17" i="62"/>
  <c r="D17" i="62"/>
  <c r="E17" i="62"/>
  <c r="F17" i="62"/>
  <c r="G11" i="62"/>
  <c r="G10" i="62"/>
  <c r="G9" i="62"/>
  <c r="G8" i="62"/>
  <c r="G6" i="62"/>
  <c r="G17" i="62" l="1"/>
  <c r="Q155" i="77" l="1"/>
  <c r="P155" i="77"/>
  <c r="O14" i="72" l="1"/>
  <c r="Q142" i="77" l="1"/>
  <c r="P142" i="77"/>
  <c r="O140" i="77"/>
  <c r="I108" i="78"/>
  <c r="I107" i="78"/>
  <c r="I106" i="78"/>
  <c r="I105" i="78"/>
  <c r="I98" i="78"/>
  <c r="Q162" i="77" l="1"/>
  <c r="P162" i="77"/>
  <c r="P37" i="77"/>
  <c r="P149" i="77" s="1"/>
  <c r="H16" i="66"/>
  <c r="J117" i="78" l="1"/>
  <c r="I117" i="78"/>
  <c r="O155" i="77"/>
  <c r="P56" i="77"/>
  <c r="O153" i="77"/>
  <c r="O154" i="77"/>
  <c r="Q154" i="77"/>
  <c r="P150" i="77" l="1"/>
  <c r="H117" i="78"/>
  <c r="H46" i="78"/>
  <c r="H45" i="78"/>
  <c r="H44" i="78"/>
  <c r="H42" i="78"/>
  <c r="H41" i="78"/>
  <c r="H40" i="78"/>
  <c r="H39" i="78"/>
  <c r="H38" i="78"/>
  <c r="H37" i="78"/>
  <c r="H36" i="78"/>
  <c r="H35" i="78"/>
  <c r="H34" i="78"/>
  <c r="H32" i="78"/>
  <c r="H31" i="78"/>
  <c r="H29" i="78"/>
  <c r="H28" i="78"/>
  <c r="I25" i="78"/>
  <c r="H27" i="78"/>
  <c r="H26" i="78"/>
  <c r="H24" i="78"/>
  <c r="H23" i="78"/>
  <c r="H22" i="78"/>
  <c r="H21" i="78"/>
  <c r="H20" i="78"/>
  <c r="H19" i="78"/>
  <c r="H18" i="78"/>
  <c r="H16" i="78"/>
  <c r="H15" i="78"/>
  <c r="H14" i="78"/>
  <c r="H13" i="78"/>
  <c r="I17" i="78"/>
  <c r="J17" i="78"/>
  <c r="K12" i="78"/>
  <c r="O98" i="77"/>
  <c r="O99" i="77"/>
  <c r="O100" i="77"/>
  <c r="O97" i="77"/>
  <c r="J86" i="78"/>
  <c r="I86" i="78"/>
  <c r="H86" i="78"/>
  <c r="J82" i="78"/>
  <c r="I82" i="78"/>
  <c r="H87" i="78"/>
  <c r="G57" i="80"/>
  <c r="G49" i="80"/>
  <c r="G46" i="80"/>
  <c r="G45" i="80"/>
  <c r="H17" i="78" l="1"/>
  <c r="G43" i="80"/>
  <c r="G42" i="80"/>
  <c r="G34" i="80"/>
  <c r="G36" i="80"/>
  <c r="G33" i="80"/>
  <c r="E16" i="69"/>
  <c r="F16" i="69"/>
  <c r="G16" i="69"/>
  <c r="D16" i="69"/>
  <c r="D17" i="69" s="1"/>
  <c r="G52" i="80" l="1"/>
  <c r="G39" i="80"/>
  <c r="O10" i="72" l="1"/>
  <c r="J106" i="78" l="1"/>
  <c r="O59" i="77" l="1"/>
  <c r="O20" i="77"/>
  <c r="O21" i="77"/>
  <c r="O19" i="77"/>
  <c r="O18" i="77"/>
  <c r="O17" i="77"/>
  <c r="O51" i="77"/>
  <c r="O15" i="77"/>
  <c r="O10" i="77"/>
  <c r="I121" i="78"/>
  <c r="O126" i="77"/>
  <c r="O125" i="77"/>
  <c r="P132" i="77" l="1"/>
  <c r="O40" i="77" l="1"/>
  <c r="P9" i="77"/>
  <c r="H91" i="78"/>
  <c r="H92" i="78"/>
  <c r="H80" i="78"/>
  <c r="H69" i="78"/>
  <c r="H60" i="78"/>
  <c r="H49" i="78"/>
  <c r="H50" i="78"/>
  <c r="H51" i="78"/>
  <c r="H48" i="78"/>
  <c r="I43" i="78"/>
  <c r="K124" i="78"/>
  <c r="K123" i="78"/>
  <c r="K122" i="78"/>
  <c r="K121" i="78"/>
  <c r="K120" i="78"/>
  <c r="J124" i="78"/>
  <c r="I124" i="78"/>
  <c r="J123" i="78"/>
  <c r="I123" i="78"/>
  <c r="J122" i="78"/>
  <c r="I122" i="78"/>
  <c r="J121" i="78"/>
  <c r="J120" i="78"/>
  <c r="I120" i="78"/>
  <c r="H120" i="78" s="1"/>
  <c r="F18" i="67"/>
  <c r="I30" i="78" l="1"/>
  <c r="H123" i="78"/>
  <c r="H122" i="78"/>
  <c r="H121" i="78"/>
  <c r="H124" i="78"/>
  <c r="I119" i="78"/>
  <c r="O54" i="77"/>
  <c r="I20" i="72"/>
  <c r="H20" i="72"/>
  <c r="O11" i="72"/>
  <c r="O12" i="72"/>
  <c r="O13" i="72"/>
  <c r="H119" i="78" l="1"/>
  <c r="Q164" i="77" l="1"/>
  <c r="P164" i="77"/>
  <c r="C8" i="65" l="1"/>
  <c r="E17" i="76"/>
  <c r="O23" i="77" l="1"/>
  <c r="O24" i="77"/>
  <c r="O25" i="77"/>
  <c r="O26" i="77"/>
  <c r="O27" i="77"/>
  <c r="O28" i="77"/>
  <c r="O29" i="77"/>
  <c r="O30" i="77"/>
  <c r="O31" i="77"/>
  <c r="O32" i="77"/>
  <c r="P96" i="77" l="1"/>
  <c r="O96" i="77" s="1"/>
  <c r="O95" i="77" l="1"/>
  <c r="Q96" i="77" l="1"/>
  <c r="O136" i="77" l="1"/>
  <c r="O134" i="77"/>
  <c r="O135" i="77"/>
  <c r="O133" i="77"/>
  <c r="O132" i="77" s="1"/>
  <c r="O123" i="77"/>
  <c r="O124" i="77"/>
  <c r="O127" i="77"/>
  <c r="O128" i="77"/>
  <c r="O129" i="77"/>
  <c r="O130" i="77"/>
  <c r="O131" i="77"/>
  <c r="O122" i="77"/>
  <c r="P114" i="77"/>
  <c r="Q103" i="77"/>
  <c r="R103" i="77"/>
  <c r="P103" i="77"/>
  <c r="O103" i="77"/>
  <c r="H85" i="78"/>
  <c r="H84" i="78"/>
  <c r="H83" i="78"/>
  <c r="H82" i="78" s="1"/>
  <c r="P119" i="77" l="1"/>
  <c r="I66" i="78" l="1"/>
  <c r="E14" i="70"/>
  <c r="E17" i="69"/>
  <c r="E35" i="69" s="1"/>
  <c r="F17" i="69"/>
  <c r="F35" i="69" s="1"/>
  <c r="G17" i="69"/>
  <c r="J105" i="78"/>
  <c r="K105" i="78"/>
  <c r="J119" i="78"/>
  <c r="K119" i="78"/>
  <c r="E12" i="76"/>
  <c r="E18" i="76" s="1"/>
  <c r="C17" i="76"/>
  <c r="O37" i="77"/>
  <c r="C12" i="76"/>
  <c r="O57" i="77"/>
  <c r="O58" i="77"/>
  <c r="K66" i="78"/>
  <c r="I62" i="78"/>
  <c r="J62" i="78"/>
  <c r="J68" i="78" s="1"/>
  <c r="J113" i="78" s="1"/>
  <c r="H10" i="78"/>
  <c r="H11" i="78"/>
  <c r="H9" i="78"/>
  <c r="O55" i="77"/>
  <c r="O53" i="77"/>
  <c r="O48" i="77"/>
  <c r="O49" i="77"/>
  <c r="O50" i="77"/>
  <c r="O47" i="77"/>
  <c r="O34" i="77"/>
  <c r="O33" i="77" s="1"/>
  <c r="O143" i="77" s="1"/>
  <c r="O11" i="77"/>
  <c r="O12" i="77"/>
  <c r="O13" i="77"/>
  <c r="O14" i="77"/>
  <c r="I53" i="78"/>
  <c r="J57" i="78"/>
  <c r="K57" i="78"/>
  <c r="I57" i="78"/>
  <c r="H58" i="78"/>
  <c r="H54" i="78"/>
  <c r="H55" i="78"/>
  <c r="H56" i="78"/>
  <c r="O81" i="77"/>
  <c r="O82" i="77"/>
  <c r="O80" i="77"/>
  <c r="O68" i="77"/>
  <c r="O69" i="77"/>
  <c r="O70" i="77"/>
  <c r="O71" i="77"/>
  <c r="O72" i="77"/>
  <c r="O73" i="77"/>
  <c r="O74" i="77"/>
  <c r="O75" i="77"/>
  <c r="O76" i="77"/>
  <c r="O77" i="77"/>
  <c r="O118" i="77"/>
  <c r="O114" i="77" s="1"/>
  <c r="O119" i="77" s="1"/>
  <c r="O161" i="77" s="1"/>
  <c r="O86" i="77"/>
  <c r="O87" i="77"/>
  <c r="O88" i="77"/>
  <c r="O89" i="77"/>
  <c r="O90" i="77"/>
  <c r="O91" i="77"/>
  <c r="O92" i="77"/>
  <c r="O93" i="77"/>
  <c r="O94" i="77"/>
  <c r="H67" i="78"/>
  <c r="H64" i="78"/>
  <c r="H65" i="78"/>
  <c r="H63" i="78"/>
  <c r="H76" i="78"/>
  <c r="H77" i="78"/>
  <c r="H78" i="78"/>
  <c r="H72" i="78"/>
  <c r="H73" i="78"/>
  <c r="H74" i="78"/>
  <c r="J71" i="78"/>
  <c r="G55" i="80"/>
  <c r="I102" i="78"/>
  <c r="C19" i="65"/>
  <c r="C20" i="65" s="1"/>
  <c r="R10" i="70"/>
  <c r="R11" i="70"/>
  <c r="R12" i="70"/>
  <c r="R13" i="70"/>
  <c r="R9" i="70"/>
  <c r="F14" i="70"/>
  <c r="G14" i="70"/>
  <c r="H14" i="70"/>
  <c r="I14" i="70"/>
  <c r="J14" i="70"/>
  <c r="K14" i="70"/>
  <c r="L14" i="70"/>
  <c r="M14" i="70"/>
  <c r="N14" i="70"/>
  <c r="O14" i="70"/>
  <c r="P14" i="70"/>
  <c r="Q14" i="70"/>
  <c r="D14" i="70"/>
  <c r="H23" i="66"/>
  <c r="S119" i="78"/>
  <c r="R119" i="78"/>
  <c r="Q119" i="78"/>
  <c r="P119" i="78"/>
  <c r="O119" i="78"/>
  <c r="N119" i="78"/>
  <c r="M119" i="78"/>
  <c r="K117" i="78"/>
  <c r="K106" i="78"/>
  <c r="K100" i="78"/>
  <c r="J100" i="78"/>
  <c r="I100" i="78"/>
  <c r="K99" i="78"/>
  <c r="J99" i="78"/>
  <c r="I99" i="78"/>
  <c r="K98" i="78"/>
  <c r="J98" i="78"/>
  <c r="K86" i="78"/>
  <c r="K82" i="78"/>
  <c r="K90" i="78" s="1"/>
  <c r="I90" i="78"/>
  <c r="I115" i="78" s="1"/>
  <c r="H90" i="78"/>
  <c r="K75" i="78"/>
  <c r="K79" i="78" s="1"/>
  <c r="K114" i="78" s="1"/>
  <c r="J75" i="78"/>
  <c r="I75" i="78"/>
  <c r="I71" i="78"/>
  <c r="K62" i="78"/>
  <c r="K53" i="78"/>
  <c r="K59" i="78" s="1"/>
  <c r="K112" i="78" s="1"/>
  <c r="J53" i="78"/>
  <c r="K43" i="78"/>
  <c r="J43" i="78"/>
  <c r="K33" i="78"/>
  <c r="K107" i="78" s="1"/>
  <c r="J33" i="78"/>
  <c r="I33" i="78"/>
  <c r="K25" i="78"/>
  <c r="K103" i="78" s="1"/>
  <c r="J25" i="78"/>
  <c r="I103" i="78"/>
  <c r="K17" i="78"/>
  <c r="J102" i="78"/>
  <c r="J12" i="78"/>
  <c r="J101" i="78" s="1"/>
  <c r="I12" i="78"/>
  <c r="I101" i="78" s="1"/>
  <c r="N187" i="77"/>
  <c r="M187" i="77"/>
  <c r="L187" i="77"/>
  <c r="K187" i="77"/>
  <c r="J187" i="77"/>
  <c r="I187" i="77"/>
  <c r="H187" i="77"/>
  <c r="N178" i="77"/>
  <c r="M178" i="77"/>
  <c r="L178" i="77"/>
  <c r="K178" i="77"/>
  <c r="J178" i="77"/>
  <c r="I178" i="77"/>
  <c r="H178" i="77"/>
  <c r="N175" i="77"/>
  <c r="M175" i="77"/>
  <c r="L175" i="77"/>
  <c r="K175" i="77"/>
  <c r="J175" i="77"/>
  <c r="I175" i="77"/>
  <c r="H175" i="77"/>
  <c r="N172" i="77"/>
  <c r="M172" i="77"/>
  <c r="L172" i="77"/>
  <c r="K172" i="77"/>
  <c r="J172" i="77"/>
  <c r="I172" i="77"/>
  <c r="H172" i="77"/>
  <c r="N168" i="77"/>
  <c r="M168" i="77"/>
  <c r="L168" i="77"/>
  <c r="K168" i="77"/>
  <c r="J168" i="77"/>
  <c r="I168" i="77"/>
  <c r="H168" i="77"/>
  <c r="N167" i="77"/>
  <c r="M167" i="77"/>
  <c r="L167" i="77"/>
  <c r="K167" i="77"/>
  <c r="J167" i="77"/>
  <c r="I167" i="77"/>
  <c r="H167" i="77"/>
  <c r="N166" i="77"/>
  <c r="M166" i="77"/>
  <c r="L166" i="77"/>
  <c r="K166" i="77"/>
  <c r="J166" i="77"/>
  <c r="I166" i="77"/>
  <c r="H166" i="77"/>
  <c r="N165" i="77"/>
  <c r="M165" i="77"/>
  <c r="L165" i="77"/>
  <c r="K165" i="77"/>
  <c r="J165" i="77"/>
  <c r="I165" i="77"/>
  <c r="H165" i="77"/>
  <c r="R164" i="77"/>
  <c r="N164" i="77"/>
  <c r="M164" i="77"/>
  <c r="L164" i="77"/>
  <c r="K164" i="77"/>
  <c r="J164" i="77"/>
  <c r="I164" i="77"/>
  <c r="H164" i="77"/>
  <c r="N163" i="77"/>
  <c r="M163" i="77"/>
  <c r="L163" i="77"/>
  <c r="K163" i="77"/>
  <c r="J163" i="77"/>
  <c r="I163" i="77"/>
  <c r="H163" i="77"/>
  <c r="N160" i="77"/>
  <c r="M160" i="77"/>
  <c r="L160" i="77"/>
  <c r="K160" i="77"/>
  <c r="J160" i="77"/>
  <c r="I160" i="77"/>
  <c r="H160" i="77"/>
  <c r="N158" i="77"/>
  <c r="M158" i="77"/>
  <c r="L158" i="77"/>
  <c r="K158" i="77"/>
  <c r="J158" i="77"/>
  <c r="I158" i="77"/>
  <c r="H158" i="77"/>
  <c r="N157" i="77"/>
  <c r="M157" i="77"/>
  <c r="L157" i="77"/>
  <c r="L183" i="77" s="1"/>
  <c r="K157" i="77"/>
  <c r="K183" i="77" s="1"/>
  <c r="J157" i="77"/>
  <c r="J183" i="77" s="1"/>
  <c r="I157" i="77"/>
  <c r="I183" i="77"/>
  <c r="H157" i="77"/>
  <c r="H183" i="77" s="1"/>
  <c r="N151" i="77"/>
  <c r="N153" i="77" s="1"/>
  <c r="M151" i="77"/>
  <c r="L151" i="77"/>
  <c r="L153" i="77" s="1"/>
  <c r="K151" i="77"/>
  <c r="J151" i="77"/>
  <c r="J153" i="77"/>
  <c r="I151" i="77"/>
  <c r="H151" i="77"/>
  <c r="H153" i="77" s="1"/>
  <c r="N141" i="77"/>
  <c r="M141" i="77"/>
  <c r="L141" i="77"/>
  <c r="K141" i="77"/>
  <c r="J141" i="77"/>
  <c r="I141" i="77"/>
  <c r="H141" i="77"/>
  <c r="H189" i="77" s="1"/>
  <c r="H143" i="77"/>
  <c r="H186" i="77" s="1"/>
  <c r="R132" i="77"/>
  <c r="Q132" i="77"/>
  <c r="R121" i="77"/>
  <c r="Q121" i="77"/>
  <c r="P121" i="77"/>
  <c r="P137" i="77" s="1"/>
  <c r="O121" i="77"/>
  <c r="N118" i="77"/>
  <c r="M118" i="77"/>
  <c r="M113" i="77" s="1"/>
  <c r="L118" i="77"/>
  <c r="K118" i="77"/>
  <c r="K113" i="77" s="1"/>
  <c r="K143" i="77" s="1"/>
  <c r="K186" i="77" s="1"/>
  <c r="J118" i="77"/>
  <c r="I118" i="77"/>
  <c r="I113" i="77" s="1"/>
  <c r="H118" i="77"/>
  <c r="R114" i="77"/>
  <c r="R119" i="77" s="1"/>
  <c r="R161" i="77" s="1"/>
  <c r="Q114" i="77"/>
  <c r="Q119" i="77" s="1"/>
  <c r="Q161" i="77" s="1"/>
  <c r="N113" i="77"/>
  <c r="N109" i="77"/>
  <c r="N111" i="77" s="1"/>
  <c r="N185" i="77" s="1"/>
  <c r="M109" i="77"/>
  <c r="L109" i="77"/>
  <c r="L111" i="77" s="1"/>
  <c r="L185" i="77" s="1"/>
  <c r="K109" i="77"/>
  <c r="K111" i="77" s="1"/>
  <c r="K185" i="77" s="1"/>
  <c r="J109" i="77"/>
  <c r="J111" i="77"/>
  <c r="J185" i="77" s="1"/>
  <c r="I109" i="77"/>
  <c r="I111" i="77" s="1"/>
  <c r="I185" i="77" s="1"/>
  <c r="H109" i="77"/>
  <c r="H111" i="77"/>
  <c r="H185" i="77" s="1"/>
  <c r="R96" i="77"/>
  <c r="R85" i="77"/>
  <c r="Q85" i="77"/>
  <c r="P85" i="77"/>
  <c r="N79" i="77"/>
  <c r="N159" i="77" s="1"/>
  <c r="M79" i="77"/>
  <c r="M159" i="77" s="1"/>
  <c r="L79" i="77"/>
  <c r="L104" i="77"/>
  <c r="L58" i="77" s="1"/>
  <c r="K79" i="77"/>
  <c r="K104" i="77" s="1"/>
  <c r="K58" i="77" s="1"/>
  <c r="J79" i="77"/>
  <c r="J104" i="77"/>
  <c r="J58" i="77" s="1"/>
  <c r="I79" i="77"/>
  <c r="I104" i="77" s="1"/>
  <c r="I58" i="77" s="1"/>
  <c r="H79" i="77"/>
  <c r="H104" i="77"/>
  <c r="H58" i="77" s="1"/>
  <c r="R78" i="77"/>
  <c r="Q78" i="77"/>
  <c r="P78" i="77"/>
  <c r="R67" i="77"/>
  <c r="R83" i="77" s="1"/>
  <c r="R159" i="77" s="1"/>
  <c r="Q67" i="77"/>
  <c r="P67" i="77"/>
  <c r="R63" i="77"/>
  <c r="Q63" i="77"/>
  <c r="P63" i="77"/>
  <c r="O63" i="77"/>
  <c r="R56" i="77"/>
  <c r="R155" i="77" s="1"/>
  <c r="Q56" i="77"/>
  <c r="N54" i="77"/>
  <c r="N182" i="77"/>
  <c r="M54" i="77"/>
  <c r="M182" i="77" s="1"/>
  <c r="L54" i="77"/>
  <c r="L182" i="77" s="1"/>
  <c r="K54" i="77"/>
  <c r="K182" i="77" s="1"/>
  <c r="J54" i="77"/>
  <c r="J182" i="77" s="1"/>
  <c r="I54" i="77"/>
  <c r="I182" i="77"/>
  <c r="H54" i="77"/>
  <c r="H182" i="77" s="1"/>
  <c r="R52" i="77"/>
  <c r="R153" i="77"/>
  <c r="Q52" i="77"/>
  <c r="Q153" i="77" s="1"/>
  <c r="P52" i="77"/>
  <c r="P153" i="77" s="1"/>
  <c r="O52" i="77"/>
  <c r="N52" i="77"/>
  <c r="M52" i="77"/>
  <c r="M181" i="77" s="1"/>
  <c r="L52" i="77"/>
  <c r="L181" i="77" s="1"/>
  <c r="K52" i="77"/>
  <c r="K181" i="77"/>
  <c r="J52" i="77"/>
  <c r="J181" i="77" s="1"/>
  <c r="I52" i="77"/>
  <c r="I181" i="77" s="1"/>
  <c r="H52" i="77"/>
  <c r="H181" i="77" s="1"/>
  <c r="N49" i="77"/>
  <c r="N180" i="77" s="1"/>
  <c r="M49" i="77"/>
  <c r="M180" i="77" s="1"/>
  <c r="L49" i="77"/>
  <c r="L180" i="77"/>
  <c r="K49" i="77"/>
  <c r="K180" i="77" s="1"/>
  <c r="J49" i="77"/>
  <c r="J180" i="77"/>
  <c r="I49" i="77"/>
  <c r="H49" i="77"/>
  <c r="H180" i="77" s="1"/>
  <c r="R46" i="77"/>
  <c r="R152" i="77" s="1"/>
  <c r="Q46" i="77"/>
  <c r="P46" i="77"/>
  <c r="P152" i="77" s="1"/>
  <c r="R43" i="77"/>
  <c r="R151" i="77" s="1"/>
  <c r="Q43" i="77"/>
  <c r="Q151" i="77"/>
  <c r="P43" i="77"/>
  <c r="P151" i="77" s="1"/>
  <c r="O43" i="77"/>
  <c r="N43" i="77"/>
  <c r="N179" i="77" s="1"/>
  <c r="M43" i="77"/>
  <c r="M179" i="77" s="1"/>
  <c r="L43" i="77"/>
  <c r="L179" i="77" s="1"/>
  <c r="K43" i="77"/>
  <c r="K179" i="77" s="1"/>
  <c r="J43" i="77"/>
  <c r="J179" i="77" s="1"/>
  <c r="I43" i="77"/>
  <c r="I179" i="77" s="1"/>
  <c r="H43" i="77"/>
  <c r="H179" i="77" s="1"/>
  <c r="R37" i="77"/>
  <c r="Q37" i="77"/>
  <c r="Q149" i="77" s="1"/>
  <c r="N36" i="77"/>
  <c r="M36" i="77"/>
  <c r="L36" i="77"/>
  <c r="K36" i="77"/>
  <c r="J36" i="77"/>
  <c r="I36" i="77"/>
  <c r="H36" i="77"/>
  <c r="H177" i="77" s="1"/>
  <c r="R33" i="77"/>
  <c r="R143" i="77" s="1"/>
  <c r="Q33" i="77"/>
  <c r="Q143" i="77"/>
  <c r="P33" i="77"/>
  <c r="P143" i="77" s="1"/>
  <c r="N31" i="77"/>
  <c r="N176" i="77"/>
  <c r="M31" i="77"/>
  <c r="M176" i="77" s="1"/>
  <c r="L31" i="77"/>
  <c r="L176" i="77" s="1"/>
  <c r="K31" i="77"/>
  <c r="K176" i="77"/>
  <c r="J31" i="77"/>
  <c r="J176" i="77" s="1"/>
  <c r="I31" i="77"/>
  <c r="I176" i="77" s="1"/>
  <c r="H31" i="77"/>
  <c r="H176" i="77" s="1"/>
  <c r="N24" i="77"/>
  <c r="N173" i="77" s="1"/>
  <c r="M24" i="77"/>
  <c r="M173" i="77" s="1"/>
  <c r="L24" i="77"/>
  <c r="L173" i="77" s="1"/>
  <c r="K24" i="77"/>
  <c r="K173" i="77" s="1"/>
  <c r="J24" i="77"/>
  <c r="J173" i="77" s="1"/>
  <c r="I24" i="77"/>
  <c r="I173" i="77" s="1"/>
  <c r="H24" i="77"/>
  <c r="H173" i="77"/>
  <c r="R22" i="77"/>
  <c r="R142" i="77" s="1"/>
  <c r="Q22" i="77"/>
  <c r="P22" i="77"/>
  <c r="R16" i="77"/>
  <c r="R141" i="77" s="1"/>
  <c r="Q16" i="77"/>
  <c r="Q141" i="77" s="1"/>
  <c r="P16" i="77"/>
  <c r="P141" i="77" s="1"/>
  <c r="N16" i="77"/>
  <c r="N171" i="77" s="1"/>
  <c r="M16" i="77"/>
  <c r="M171" i="77" s="1"/>
  <c r="L16" i="77"/>
  <c r="L171" i="77" s="1"/>
  <c r="K16" i="77"/>
  <c r="K171" i="77"/>
  <c r="J16" i="77"/>
  <c r="J171" i="77" s="1"/>
  <c r="I16" i="77"/>
  <c r="I171" i="77" s="1"/>
  <c r="H16" i="77"/>
  <c r="H171" i="77"/>
  <c r="N14" i="77"/>
  <c r="N170" i="77" s="1"/>
  <c r="M14" i="77"/>
  <c r="M170" i="77"/>
  <c r="L14" i="77"/>
  <c r="L170" i="77" s="1"/>
  <c r="K14" i="77"/>
  <c r="K170" i="77" s="1"/>
  <c r="J14" i="77"/>
  <c r="J170" i="77"/>
  <c r="I14" i="77"/>
  <c r="I170" i="77" s="1"/>
  <c r="H14" i="77"/>
  <c r="H170" i="77" s="1"/>
  <c r="R9" i="77"/>
  <c r="R140" i="77" s="1"/>
  <c r="Q9" i="77"/>
  <c r="P140" i="77"/>
  <c r="N8" i="77"/>
  <c r="N169" i="77"/>
  <c r="M8" i="77"/>
  <c r="M169" i="77" s="1"/>
  <c r="L8" i="77"/>
  <c r="L169" i="77"/>
  <c r="K8" i="77"/>
  <c r="K169" i="77" s="1"/>
  <c r="J8" i="77"/>
  <c r="J169" i="77" s="1"/>
  <c r="I8" i="77"/>
  <c r="I169" i="77" s="1"/>
  <c r="H8" i="77"/>
  <c r="H169" i="77" s="1"/>
  <c r="K102" i="78"/>
  <c r="L113" i="77"/>
  <c r="L143" i="77" s="1"/>
  <c r="L186" i="77" s="1"/>
  <c r="C30" i="72"/>
  <c r="C34" i="72" s="1"/>
  <c r="N30" i="72"/>
  <c r="M30" i="72"/>
  <c r="L30" i="72"/>
  <c r="K30" i="72"/>
  <c r="J30" i="72"/>
  <c r="I30" i="72"/>
  <c r="I31" i="72" s="1"/>
  <c r="H30" i="72"/>
  <c r="H31" i="72" s="1"/>
  <c r="G30" i="72"/>
  <c r="F30" i="72"/>
  <c r="E30" i="72"/>
  <c r="D30" i="72"/>
  <c r="O29" i="72"/>
  <c r="O25" i="72"/>
  <c r="G35" i="69"/>
  <c r="D34" i="69"/>
  <c r="E10" i="74"/>
  <c r="D10" i="74"/>
  <c r="C10" i="74"/>
  <c r="O19" i="72"/>
  <c r="O16" i="72"/>
  <c r="O18" i="72"/>
  <c r="D20" i="72"/>
  <c r="E20" i="72"/>
  <c r="F20" i="72"/>
  <c r="G20" i="72"/>
  <c r="J20" i="72"/>
  <c r="K20" i="72"/>
  <c r="L20" i="72"/>
  <c r="M20" i="72"/>
  <c r="N20" i="72"/>
  <c r="C20" i="72"/>
  <c r="C33" i="72" s="1"/>
  <c r="O28" i="72"/>
  <c r="O27" i="72"/>
  <c r="O26" i="72"/>
  <c r="O24" i="72"/>
  <c r="O23" i="72"/>
  <c r="O22" i="72"/>
  <c r="O21" i="72"/>
  <c r="O17" i="72"/>
  <c r="O15" i="72"/>
  <c r="H57" i="78"/>
  <c r="P161" i="77"/>
  <c r="H66" i="78"/>
  <c r="J90" i="78"/>
  <c r="J115" i="78" s="1"/>
  <c r="C15" i="68"/>
  <c r="J30" i="78"/>
  <c r="J104" i="78" s="1"/>
  <c r="J107" i="78"/>
  <c r="O16" i="77"/>
  <c r="O141" i="77" s="1"/>
  <c r="J103" i="78" l="1"/>
  <c r="H25" i="78"/>
  <c r="H98" i="78"/>
  <c r="J108" i="78"/>
  <c r="H43" i="78"/>
  <c r="H108" i="78" s="1"/>
  <c r="I68" i="78"/>
  <c r="I113" i="78" s="1"/>
  <c r="R150" i="77"/>
  <c r="J177" i="77"/>
  <c r="Q42" i="77"/>
  <c r="M104" i="77"/>
  <c r="M58" i="77" s="1"/>
  <c r="M183" i="77"/>
  <c r="H99" i="78"/>
  <c r="I189" i="77"/>
  <c r="L177" i="77"/>
  <c r="N143" i="77"/>
  <c r="N186" i="77" s="1"/>
  <c r="N183" i="77"/>
  <c r="P83" i="77"/>
  <c r="L159" i="77"/>
  <c r="M143" i="77"/>
  <c r="M186" i="77" s="1"/>
  <c r="J189" i="77"/>
  <c r="O137" i="77"/>
  <c r="O162" i="77" s="1"/>
  <c r="I143" i="77"/>
  <c r="I186" i="77" s="1"/>
  <c r="M189" i="77"/>
  <c r="O149" i="77"/>
  <c r="I177" i="77"/>
  <c r="Q8" i="77"/>
  <c r="O56" i="77"/>
  <c r="O67" i="77"/>
  <c r="K177" i="77"/>
  <c r="R137" i="77"/>
  <c r="R162" i="77" s="1"/>
  <c r="L189" i="77"/>
  <c r="O9" i="77"/>
  <c r="O78" i="77"/>
  <c r="Q140" i="77"/>
  <c r="I59" i="78"/>
  <c r="I112" i="78" s="1"/>
  <c r="K57" i="77"/>
  <c r="K184" i="77" s="1"/>
  <c r="K188" i="77" s="1"/>
  <c r="I159" i="77"/>
  <c r="N189" i="77"/>
  <c r="K8" i="78"/>
  <c r="R149" i="77"/>
  <c r="R139" i="77" s="1"/>
  <c r="R156" i="77" s="1"/>
  <c r="L57" i="77"/>
  <c r="L184" i="77" s="1"/>
  <c r="L188" i="77" s="1"/>
  <c r="I180" i="77"/>
  <c r="I57" i="77"/>
  <c r="I184" i="77" s="1"/>
  <c r="I188" i="77" s="1"/>
  <c r="M57" i="77"/>
  <c r="M184" i="77" s="1"/>
  <c r="M188" i="77" s="1"/>
  <c r="Q83" i="77"/>
  <c r="Q159" i="77" s="1"/>
  <c r="K153" i="77"/>
  <c r="K189" i="77"/>
  <c r="K159" i="77"/>
  <c r="O164" i="77"/>
  <c r="M153" i="77"/>
  <c r="R8" i="77"/>
  <c r="J159" i="77"/>
  <c r="J113" i="77"/>
  <c r="J143" i="77" s="1"/>
  <c r="J186" i="77" s="1"/>
  <c r="K30" i="78"/>
  <c r="R14" i="70"/>
  <c r="O46" i="77"/>
  <c r="H106" i="78"/>
  <c r="K108" i="78"/>
  <c r="R42" i="77"/>
  <c r="I153" i="77"/>
  <c r="R101" i="77"/>
  <c r="R160" i="77" s="1"/>
  <c r="N177" i="77"/>
  <c r="N181" i="77"/>
  <c r="N57" i="77"/>
  <c r="H57" i="77"/>
  <c r="H184" i="77" s="1"/>
  <c r="H188" i="77" s="1"/>
  <c r="J57" i="77"/>
  <c r="J184" i="77" s="1"/>
  <c r="J188" i="77" s="1"/>
  <c r="P159" i="77"/>
  <c r="N104" i="77"/>
  <c r="N58" i="77" s="1"/>
  <c r="M177" i="77"/>
  <c r="M111" i="77"/>
  <c r="M185" i="77" s="1"/>
  <c r="H159" i="77"/>
  <c r="J59" i="78"/>
  <c r="J112" i="78" s="1"/>
  <c r="H53" i="78"/>
  <c r="H59" i="78" s="1"/>
  <c r="H112" i="78" s="1"/>
  <c r="K68" i="78"/>
  <c r="K113" i="78" s="1"/>
  <c r="M31" i="72"/>
  <c r="O30" i="72"/>
  <c r="G31" i="72"/>
  <c r="E31" i="72"/>
  <c r="N31" i="72"/>
  <c r="K31" i="72"/>
  <c r="J31" i="72"/>
  <c r="F31" i="72"/>
  <c r="D34" i="72"/>
  <c r="E34" i="72" s="1"/>
  <c r="F34" i="72" s="1"/>
  <c r="G34" i="72" s="1"/>
  <c r="H34" i="72" s="1"/>
  <c r="I34" i="72" s="1"/>
  <c r="J34" i="72" s="1"/>
  <c r="K34" i="72" s="1"/>
  <c r="L34" i="72" s="1"/>
  <c r="M34" i="72" s="1"/>
  <c r="N34" i="72" s="1"/>
  <c r="P42" i="77"/>
  <c r="D31" i="72"/>
  <c r="D33" i="72"/>
  <c r="E33" i="72" s="1"/>
  <c r="F33" i="72" s="1"/>
  <c r="G33" i="72" s="1"/>
  <c r="H33" i="72" s="1"/>
  <c r="I33" i="72" s="1"/>
  <c r="J33" i="72" s="1"/>
  <c r="K33" i="72" s="1"/>
  <c r="L33" i="72" s="1"/>
  <c r="M33" i="72" s="1"/>
  <c r="N33" i="72" s="1"/>
  <c r="L31" i="72"/>
  <c r="C18" i="76"/>
  <c r="O22" i="77"/>
  <c r="O8" i="77" s="1"/>
  <c r="H12" i="78"/>
  <c r="H101" i="78" s="1"/>
  <c r="H71" i="78"/>
  <c r="Q101" i="77"/>
  <c r="Q160" i="77" s="1"/>
  <c r="Q137" i="77"/>
  <c r="P8" i="77"/>
  <c r="H75" i="78"/>
  <c r="I79" i="78"/>
  <c r="I114" i="78" s="1"/>
  <c r="H105" i="78"/>
  <c r="H100" i="78"/>
  <c r="J79" i="78"/>
  <c r="J114" i="78" s="1"/>
  <c r="I8" i="78"/>
  <c r="J8" i="78"/>
  <c r="J47" i="78" s="1"/>
  <c r="H33" i="78"/>
  <c r="P139" i="77"/>
  <c r="P156" i="77" s="1"/>
  <c r="H115" i="78"/>
  <c r="H62" i="78"/>
  <c r="P101" i="77"/>
  <c r="P160" i="77" s="1"/>
  <c r="O85" i="77"/>
  <c r="C31" i="72"/>
  <c r="O20" i="72"/>
  <c r="H30" i="78" l="1"/>
  <c r="Q61" i="77"/>
  <c r="Q158" i="77" s="1"/>
  <c r="Q163" i="77" s="1"/>
  <c r="Q165" i="77" s="1"/>
  <c r="H104" i="78"/>
  <c r="K104" i="78"/>
  <c r="K47" i="78"/>
  <c r="K111" i="78" s="1"/>
  <c r="K116" i="78" s="1"/>
  <c r="K118" i="78" s="1"/>
  <c r="H102" i="78"/>
  <c r="I104" i="78"/>
  <c r="I47" i="78"/>
  <c r="H47" i="78" s="1"/>
  <c r="O142" i="77"/>
  <c r="O83" i="77"/>
  <c r="O159" i="77" s="1"/>
  <c r="O42" i="77"/>
  <c r="N184" i="77"/>
  <c r="N188" i="77" s="1"/>
  <c r="Q139" i="77"/>
  <c r="K97" i="78"/>
  <c r="K109" i="78" s="1"/>
  <c r="H79" i="78"/>
  <c r="H114" i="78" s="1"/>
  <c r="R61" i="77"/>
  <c r="R158" i="77" s="1"/>
  <c r="R163" i="77" s="1"/>
  <c r="R165" i="77" s="1"/>
  <c r="O31" i="72"/>
  <c r="P61" i="77"/>
  <c r="P158" i="77" s="1"/>
  <c r="I97" i="78"/>
  <c r="H107" i="78"/>
  <c r="J97" i="78"/>
  <c r="J109" i="78" s="1"/>
  <c r="J111" i="78"/>
  <c r="H68" i="78"/>
  <c r="H113" i="78" s="1"/>
  <c r="O101" i="77"/>
  <c r="O160" i="77" s="1"/>
  <c r="I109" i="78" l="1"/>
  <c r="P163" i="77"/>
  <c r="P165" i="77" s="1"/>
  <c r="O61" i="77"/>
  <c r="O158" i="77" s="1"/>
  <c r="O163" i="77" s="1"/>
  <c r="O165" i="77" s="1"/>
  <c r="I111" i="78"/>
  <c r="I116" i="78" s="1"/>
  <c r="I118" i="78" s="1"/>
  <c r="O139" i="77"/>
  <c r="J116" i="78"/>
  <c r="J118" i="78" s="1"/>
  <c r="H118" i="78" l="1"/>
  <c r="H8" i="78"/>
  <c r="H103" i="78" l="1"/>
  <c r="H97" i="78" l="1"/>
  <c r="H109" i="78" s="1"/>
  <c r="H111" i="78"/>
  <c r="H116" i="78" s="1"/>
  <c r="D35" i="69"/>
  <c r="Q150" i="77"/>
  <c r="O150" i="77" l="1"/>
  <c r="O156" i="77" s="1"/>
  <c r="Q156" i="77"/>
</calcChain>
</file>

<file path=xl/sharedStrings.xml><?xml version="1.0" encoding="utf-8"?>
<sst xmlns="http://schemas.openxmlformats.org/spreadsheetml/2006/main" count="814" uniqueCount="458">
  <si>
    <t>1.</t>
  </si>
  <si>
    <t>Átengedett központi adók</t>
  </si>
  <si>
    <t>Gépjárműadó</t>
  </si>
  <si>
    <t>Fejlesztési célra átvett pénzeszköz</t>
  </si>
  <si>
    <t>Működési célra átvett pénzeszköz</t>
  </si>
  <si>
    <t>Működési bevételek</t>
  </si>
  <si>
    <t>Helyi adók</t>
  </si>
  <si>
    <t>Felhalmozási és tőkebevétel</t>
  </si>
  <si>
    <t>Pénzforgalom nélküli bevétel</t>
  </si>
  <si>
    <t>közalkalmazott</t>
  </si>
  <si>
    <t>köztisztviselő</t>
  </si>
  <si>
    <t>Összesen</t>
  </si>
  <si>
    <t>Normatíva jogcíme</t>
  </si>
  <si>
    <t>Iparűzési adó</t>
  </si>
  <si>
    <t>Összesen:</t>
  </si>
  <si>
    <t>Önkormányzat</t>
  </si>
  <si>
    <t>15.</t>
  </si>
  <si>
    <t>Köztemető fenntartással kapcsolatos feladatok támogatása</t>
  </si>
  <si>
    <t>Közutak fenntartásának támogatása</t>
  </si>
  <si>
    <t>III.</t>
  </si>
  <si>
    <t>IV.</t>
  </si>
  <si>
    <t>Támogatás</t>
  </si>
  <si>
    <t>Lakott külterülettel kapcsolatos feladatok támogatása</t>
  </si>
  <si>
    <t>Üdülőhelyi feladatok támogatása</t>
  </si>
  <si>
    <t>Közvilágítás fenntartásának támogatása</t>
  </si>
  <si>
    <t>Egyéb önkormányzati feladatok támogatása</t>
  </si>
  <si>
    <t>A települési önkormányzatok szociális, gyermekjóléti és gyermekétkeztetési feladatainak támogatása</t>
  </si>
  <si>
    <t>Megnevezés</t>
  </si>
  <si>
    <t>EU forrás</t>
  </si>
  <si>
    <t>Önerő</t>
  </si>
  <si>
    <t>Jogcím</t>
  </si>
  <si>
    <t>Összeg</t>
  </si>
  <si>
    <t>Ebből: Iparűzési adó</t>
  </si>
  <si>
    <t xml:space="preserve">            Telekadó</t>
  </si>
  <si>
    <t xml:space="preserve">            Kommunális adó</t>
  </si>
  <si>
    <t xml:space="preserve">            Idegenforgalmi adó</t>
  </si>
  <si>
    <t>Osztalék, koncessz.díjak, hozambev.</t>
  </si>
  <si>
    <t>Saját bevételek:</t>
  </si>
  <si>
    <t>Saját bevételek 50 %-a:</t>
  </si>
  <si>
    <t>Önrész</t>
  </si>
  <si>
    <t>Köztemetés</t>
  </si>
  <si>
    <t>MEGNEVEZÉS</t>
  </si>
  <si>
    <t>Sorsz.</t>
  </si>
  <si>
    <t>Tárgyév</t>
  </si>
  <si>
    <t>Saját bevétel és adósságot keletkeztető ügyletből eredő fizetési kötelezettség a tárgyévet követő</t>
  </si>
  <si>
    <t>1. évben</t>
  </si>
  <si>
    <t>2. évben</t>
  </si>
  <si>
    <t>3.évben</t>
  </si>
  <si>
    <t>01.</t>
  </si>
  <si>
    <t>Osztalékok, koncessziós díjak</t>
  </si>
  <si>
    <t>02.</t>
  </si>
  <si>
    <t>Díjak, pótlékok,bírságok</t>
  </si>
  <si>
    <t>03.</t>
  </si>
  <si>
    <t>Tárgyi eszközök, immateriális javak, vagyoni értékű jog értékesítése, vagyonhasznosításból származó bevétel</t>
  </si>
  <si>
    <t>04.</t>
  </si>
  <si>
    <t>Részvények, részsedések értékesítése</t>
  </si>
  <si>
    <t>05.</t>
  </si>
  <si>
    <t>Vállalat értékesítéséből, privatizációból származó bevételek</t>
  </si>
  <si>
    <t>06.</t>
  </si>
  <si>
    <t>Kezességvállalással kapcsolatos megtérülés</t>
  </si>
  <si>
    <t>07.</t>
  </si>
  <si>
    <t>Saját bevételek (1+…..+07)</t>
  </si>
  <si>
    <t>08.</t>
  </si>
  <si>
    <t>Saját bevételek  ( 8.sor )  50%-a</t>
  </si>
  <si>
    <t>09.</t>
  </si>
  <si>
    <r>
      <t xml:space="preserve">Előző években keletkezett tárgyévet terhelő fizetési kötelezettség </t>
    </r>
    <r>
      <rPr>
        <b/>
        <sz val="8"/>
        <color indexed="8"/>
        <rFont val="Times New Roman"/>
        <family val="1"/>
        <charset val="238"/>
      </rPr>
      <t>(11+…….+17)</t>
    </r>
  </si>
  <si>
    <t>10.</t>
  </si>
  <si>
    <t>Felvett, átvállalt hitel és annak tőketartozása</t>
  </si>
  <si>
    <t>11.</t>
  </si>
  <si>
    <t>Felvett, átvállalt kölcsön és annak tőketartozása</t>
  </si>
  <si>
    <t>12.</t>
  </si>
  <si>
    <t xml:space="preserve">Hitelviszonyt megtestesítő értékpapír </t>
  </si>
  <si>
    <t>13.</t>
  </si>
  <si>
    <t>Adott váltó</t>
  </si>
  <si>
    <t>14.</t>
  </si>
  <si>
    <t>Pénzügyi lízing</t>
  </si>
  <si>
    <t>Halasztott fizetés</t>
  </si>
  <si>
    <t>16.</t>
  </si>
  <si>
    <t>Kezességvállalásból eredő fizetési kötelezettség</t>
  </si>
  <si>
    <t>17.</t>
  </si>
  <si>
    <t>Tárgyévben keletkezett, illetve keletkező, tárgyévet terhelő fizetési kötelezettség (19+….+25)</t>
  </si>
  <si>
    <t>18.</t>
  </si>
  <si>
    <t>19.</t>
  </si>
  <si>
    <t>20.</t>
  </si>
  <si>
    <t>21.</t>
  </si>
  <si>
    <t>22.</t>
  </si>
  <si>
    <t>23.</t>
  </si>
  <si>
    <t>25.</t>
  </si>
  <si>
    <t>Fizetési kötelezettség összesen (10+18)</t>
  </si>
  <si>
    <t>26.</t>
  </si>
  <si>
    <t>Fizetési kötelezettséggel csökkentett saját bevétel (09-26)</t>
  </si>
  <si>
    <t>27.</t>
  </si>
  <si>
    <t xml:space="preserve"> Teljes munkaidőben foglalkoztatott</t>
  </si>
  <si>
    <t xml:space="preserve">   Részmunkaidőben foglalkoztatottak</t>
  </si>
  <si>
    <t>Közfoglalkoztatottak</t>
  </si>
  <si>
    <t>Kinevezett</t>
  </si>
  <si>
    <t>Határozott</t>
  </si>
  <si>
    <t>létszám</t>
  </si>
  <si>
    <t>Mt. Hatálya</t>
  </si>
  <si>
    <t>(főben)</t>
  </si>
  <si>
    <t>Polgármesteri hivatal</t>
  </si>
  <si>
    <t>Összeg e Ft</t>
  </si>
  <si>
    <t>Közvetett támogatások</t>
  </si>
  <si>
    <t>Adókedvezmények, adómentességek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</si>
  <si>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</si>
  <si>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</si>
  <si>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</si>
  <si>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</si>
  <si>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</si>
  <si>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</si>
  <si>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</si>
  <si>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</si>
  <si>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</si>
  <si>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</si>
  <si>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</si>
  <si>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adatok ezer forintban</t>
  </si>
  <si>
    <t>L</t>
  </si>
  <si>
    <t>M</t>
  </si>
  <si>
    <t>N</t>
  </si>
  <si>
    <t>O</t>
  </si>
  <si>
    <t>P</t>
  </si>
  <si>
    <t>Általános és céltartalék</t>
  </si>
  <si>
    <t xml:space="preserve"> </t>
  </si>
  <si>
    <t>Hónap</t>
  </si>
  <si>
    <t>3.</t>
  </si>
  <si>
    <t>4.</t>
  </si>
  <si>
    <t>5.</t>
  </si>
  <si>
    <t>6.</t>
  </si>
  <si>
    <t>7.</t>
  </si>
  <si>
    <t>8.</t>
  </si>
  <si>
    <t>9.</t>
  </si>
  <si>
    <t>Össz.</t>
  </si>
  <si>
    <t>Támogatások, kiegészítések</t>
  </si>
  <si>
    <t>Fejlesztési célú hitelfelvétel</t>
  </si>
  <si>
    <t>Bér</t>
  </si>
  <si>
    <t>Járulékok</t>
  </si>
  <si>
    <t>Dologi</t>
  </si>
  <si>
    <t>Tartalék</t>
  </si>
  <si>
    <t>Felújítás, beruházás</t>
  </si>
  <si>
    <t>Gördülően bemutatva:</t>
  </si>
  <si>
    <t xml:space="preserve">                                         </t>
  </si>
  <si>
    <t>Bevételek-kiadások egyenlege</t>
  </si>
  <si>
    <t>Bevételek összesen:</t>
  </si>
  <si>
    <t>Kiadások összesen:</t>
  </si>
  <si>
    <t>Díjak, pótlékok bírságok</t>
  </si>
  <si>
    <t>Részvények, részesedések értékesítése</t>
  </si>
  <si>
    <t>Vállalat értékeítéséből, privatizációból származó bevételek</t>
  </si>
  <si>
    <t>Tartalékok összesen:</t>
  </si>
  <si>
    <t>Pénzeszköz átadás</t>
  </si>
  <si>
    <t>Adósságot keletkezető ügylet megnevezése</t>
  </si>
  <si>
    <t>Várhatóan adósságot keletkeztető fejlesztési célok és összegük</t>
  </si>
  <si>
    <t>Adósságot keletkeztetős ügylet vráható összege</t>
  </si>
  <si>
    <t>Egyéb önkormányzati feladatok támogatása - beszámítás után</t>
  </si>
  <si>
    <t>A települési önkormányzatok kulturális feladatainak támogatása</t>
  </si>
  <si>
    <t>Déryné Kulturális Központ</t>
  </si>
  <si>
    <t>Csigabiga Óvoda és Bölcsöde</t>
  </si>
  <si>
    <t>Önkormányzati Konyha</t>
  </si>
  <si>
    <t>Lakásfenntartási támogatás</t>
  </si>
  <si>
    <t>Működési céltartalék:</t>
  </si>
  <si>
    <t>Felhalmozási céltartalék:</t>
  </si>
  <si>
    <t xml:space="preserve">Általános tartalék: </t>
  </si>
  <si>
    <t>Környezetvédelmi besorolás miatti kedvezmény</t>
  </si>
  <si>
    <t>Súlyos mozgáskorlátozottság miatti kedvezmény</t>
  </si>
  <si>
    <t>Temetési segély</t>
  </si>
  <si>
    <t>Sorszám</t>
  </si>
  <si>
    <t>Véglegesen átadott működési célú támogatások államháztartson kívülre</t>
  </si>
  <si>
    <t>Üllési Polgárőr Egyesület</t>
  </si>
  <si>
    <t>Üllési Árpád Horgászegyesület</t>
  </si>
  <si>
    <t>Üllési Nyugdíjasklub</t>
  </si>
  <si>
    <t>Üllési Ifjúsági Sportegyesület</t>
  </si>
  <si>
    <t>Magyar Máltai Szeretetszolgálat Ülési csoportja</t>
  </si>
  <si>
    <t>Üllési Cukorbeteg és Életmód klub</t>
  </si>
  <si>
    <t>Üllési Fonó Alapítvány</t>
  </si>
  <si>
    <t>Zöldül(l)és Környezetvédő Egyesület</t>
  </si>
  <si>
    <t>VÉSZ Üllés Egyesülete</t>
  </si>
  <si>
    <t>Talent ösztöndíj</t>
  </si>
  <si>
    <t>Gyógyszerutalvány</t>
  </si>
  <si>
    <t>Települési támogatás</t>
  </si>
  <si>
    <t>Lakosságnak juttatott támogatások, szociális rászorultság jellegű ellátások önkormányzatot terhelő része</t>
  </si>
  <si>
    <t>Ellátottak pénzbeli juttatása</t>
  </si>
  <si>
    <t>Egyéb felhalmozási célú kiadások</t>
  </si>
  <si>
    <t>Egyéb felhalmozási célú kiadás</t>
  </si>
  <si>
    <t>Eszköz beszerzések</t>
  </si>
  <si>
    <t>Közművelődési érdekeltségnövelő támogatás eszköz beszerzés</t>
  </si>
  <si>
    <t>A helyi önkormányzatok általános működésének és ágazati feladatainak támogatása</t>
  </si>
  <si>
    <t>Bevételek</t>
  </si>
  <si>
    <t>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</si>
  <si>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</si>
  <si>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</si>
  <si>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</si>
  <si>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</si>
  <si>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Dologi kiadások</t>
  </si>
  <si>
    <t>Működési célú átvett pénzeszközök</t>
  </si>
  <si>
    <t>Ellátottak pénzbeli juttatásai</t>
  </si>
  <si>
    <t>Finanszírozási bevételek</t>
  </si>
  <si>
    <t>Egyéb működési célú kiadások</t>
  </si>
  <si>
    <t>Finanszírozási kiadások</t>
  </si>
  <si>
    <t>Működési kiadások</t>
  </si>
  <si>
    <t>Felhalmozási bevételek</t>
  </si>
  <si>
    <t>Beruházások</t>
  </si>
  <si>
    <t>Felhalmozási célú támogatások államháztartáson belülről</t>
  </si>
  <si>
    <t>Felújítások</t>
  </si>
  <si>
    <t>Felhalmozási célú átvett pénzeszközök</t>
  </si>
  <si>
    <t>Felhalmozási kiadások</t>
  </si>
  <si>
    <t>BEVÉTELEK ÖSSZESEN</t>
  </si>
  <si>
    <t>KIADÁSOK ÖSSZESEN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</si>
  <si>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</si>
  <si>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</si>
  <si>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</si>
  <si>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</si>
  <si>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</si>
  <si>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</si>
  <si>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</si>
  <si>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Működési költségvetés</t>
  </si>
  <si>
    <t>Önkormányzatok működési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</si>
  <si>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</si>
  <si>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</si>
  <si>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</si>
  <si>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</si>
  <si>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</si>
  <si>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Vagyoni típusú adók </t>
  </si>
  <si>
    <t>Értékesítési és forgalmi adó</t>
  </si>
  <si>
    <t>Gépjármű adó</t>
  </si>
  <si>
    <t>Egyéb közhatalmi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</si>
  <si>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</si>
  <si>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</si>
  <si>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</si>
  <si>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</si>
  <si>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</si>
  <si>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</si>
  <si>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</si>
  <si>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 bevételek</t>
  </si>
  <si>
    <t>Egyéb pénzügyi műveletek bevételei</t>
  </si>
  <si>
    <t>Egyéb működési bevételek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</si>
  <si>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</si>
  <si>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</si>
  <si>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</si>
  <si>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Hitel és kölcsön felvétel ÁH-on kívülről</t>
  </si>
  <si>
    <t>Belföldi értékpapírok bevételei</t>
  </si>
  <si>
    <t>Maradvány igénybevétele</t>
  </si>
  <si>
    <t>Központi irányítószervi támogatás</t>
  </si>
  <si>
    <t>Felhalmozási költségvetés</t>
  </si>
  <si>
    <t>Ingatlanok értékesítése</t>
  </si>
  <si>
    <t>Egyéb tárgyi eszközök értékesítése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</si>
  <si>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</si>
  <si>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</si>
  <si>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</si>
  <si>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</si>
  <si>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célú garancia- és kezességvállalásból származó megtérülések államháztartáson kívülről</t>
  </si>
  <si>
    <t>Egyéb felhalmozási célú átvett pénzeszközök</t>
  </si>
  <si>
    <t>Polgármesteri Hivatal</t>
  </si>
  <si>
    <t>Déryné  Kulturális Központ</t>
  </si>
  <si>
    <t>Bevételek összesen előirányzat csoportonként és kiemelt előirányzatonként</t>
  </si>
  <si>
    <t>Bevételek összesen intézményenként</t>
  </si>
  <si>
    <t>Intézményi támogatás</t>
  </si>
  <si>
    <t>Bevételek összesen intézményi támogatás nélkül</t>
  </si>
  <si>
    <t>Szeged agglomer. és ahhoz kapcs. telep. Közöss. Közl.fejlesztése DAOP-3.2.1./A-09-2009-0002</t>
  </si>
  <si>
    <t>Az Önkormányzat összes bevétele intézményenként és összevontan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</si>
  <si>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</si>
  <si>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</si>
  <si>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</si>
  <si>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</si>
  <si>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Elvonások és befizetések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</si>
  <si>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</si>
  <si>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</si>
  <si>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</si>
  <si>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</si>
  <si>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</si>
  <si>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</si>
  <si>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Hitel és kölcsön törlesztés ÁH-on kívülre</t>
  </si>
  <si>
    <t>Központi, irányítószervi támogatás folyósítása</t>
  </si>
  <si>
    <t>Pénzügyi lízing kiadásai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</si>
  <si>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</si>
  <si>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</si>
  <si>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</si>
  <si>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</si>
  <si>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</si>
  <si>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</si>
  <si>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</si>
  <si>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</si>
  <si>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</si>
  <si>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</si>
  <si>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</si>
  <si>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</si>
  <si>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Egyéb bérrendszer hatálya alá tartozó</t>
  </si>
  <si>
    <t>Közfoglalkoztatott</t>
  </si>
  <si>
    <t>Foglalkoztatottak átlaglétszáma fő: közalkalmazott</t>
  </si>
  <si>
    <t>Kiadások összesen előirányzat csoportonként és kiemelt előirányzatonként</t>
  </si>
  <si>
    <t>Kiadások összesen intézményenként</t>
  </si>
  <si>
    <t>Kiadások összesen intézményi támogatás nélkül:</t>
  </si>
  <si>
    <t>Létszám összesen:</t>
  </si>
  <si>
    <t>Köztisztviselő</t>
  </si>
  <si>
    <t>Közalkalmazott</t>
  </si>
  <si>
    <t>egyéb bérrendszer hatálya alá tartozó</t>
  </si>
  <si>
    <t>adatok forintban</t>
  </si>
  <si>
    <t>Forint</t>
  </si>
  <si>
    <t>I.1.a</t>
  </si>
  <si>
    <t>Önkormányzati hivatal működésének támogatása - elismert hivatali létszám alapján</t>
  </si>
  <si>
    <t>I.1.ba</t>
  </si>
  <si>
    <t>A zöldterület-gazdálkodással kapcsolatos feladatok ellátásának támogatása</t>
  </si>
  <si>
    <t>I.1.bb</t>
  </si>
  <si>
    <t>I.1.bc</t>
  </si>
  <si>
    <t>100 000</t>
  </si>
  <si>
    <t>I.1.bd</t>
  </si>
  <si>
    <t>5 357 200</t>
  </si>
  <si>
    <t>I.1.c</t>
  </si>
  <si>
    <t>2 700</t>
  </si>
  <si>
    <t>I.1.d</t>
  </si>
  <si>
    <t>2 550</t>
  </si>
  <si>
    <t>I.1.e</t>
  </si>
  <si>
    <t>Beszámítás</t>
  </si>
  <si>
    <t>A települési önkormányzatok működésének támogatása beszámítás és kiegészítés után</t>
  </si>
  <si>
    <t>Óvoda napi nyitvatartási ideje eléri a nyolc órát</t>
  </si>
  <si>
    <t>II.4.a (1)</t>
  </si>
  <si>
    <t>szociális étkeztetés</t>
  </si>
  <si>
    <t>falugondnoki vagy tanyagondnoki szolgáltatás összesen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</si>
  <si>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</si>
  <si>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</si>
  <si>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</si>
  <si>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>Települési önkormányzatok nyilvános könyvtári és a közművelődési feladatainak támogatása</t>
  </si>
  <si>
    <t>Normatív feladatmutatóhoz kötött összesen:</t>
  </si>
  <si>
    <t>Üllés Nagyközség Önkormányzatának adósságot keletkeztető ügyleteiből eredő fizetési kötelezettségének költségvetési évet követő három évre várható összege</t>
  </si>
  <si>
    <t>Az önkormányzat által foglalkoztatottak munkajogi állományi létszáma</t>
  </si>
  <si>
    <t>Adosságkonszolidációban részt nem vevő önkormányzatok fejlesztési támogatásai II.</t>
  </si>
  <si>
    <t>0-2,5 millió Ft-ig 40% kedvezmény</t>
  </si>
  <si>
    <t>választott tisztségviselő</t>
  </si>
  <si>
    <t>Foglalkoztatottak átlaglétszáma fő: választott tisztségviselő</t>
  </si>
  <si>
    <r>
      <t>D</t>
    </r>
    <r>
      <rPr>
        <b/>
        <sz val="13"/>
        <color indexed="17"/>
        <rFont val="Arial CE"/>
        <charset val="238"/>
      </rPr>
      <t>éryné Kulturális Központ</t>
    </r>
  </si>
  <si>
    <t>Az Önkormányzat összes kiadása intézményenként és összevontan</t>
  </si>
  <si>
    <t xml:space="preserve"> választott tisztségviselő</t>
  </si>
  <si>
    <t>köztiszviselő</t>
  </si>
  <si>
    <t>Egyéb működési célú kiadás</t>
  </si>
  <si>
    <t>Q</t>
  </si>
  <si>
    <t>Fajlagos összeg</t>
  </si>
  <si>
    <t>Mutató</t>
  </si>
  <si>
    <t>Önkormányzati hivatal működésének támogatása - beszámítás után</t>
  </si>
  <si>
    <t>Mennyiségi egység</t>
  </si>
  <si>
    <t>elismert hivatali létszám</t>
  </si>
  <si>
    <t>forint</t>
  </si>
  <si>
    <t>Jogcím száma</t>
  </si>
  <si>
    <t>I.1.b Település-üzemeltetéshez kapcsolódó feladatellátás támogatása</t>
  </si>
  <si>
    <t>hektár</t>
  </si>
  <si>
    <t>km</t>
  </si>
  <si>
    <t>m2</t>
  </si>
  <si>
    <t>Támogatás összesen - beszámítás után</t>
  </si>
  <si>
    <t>A zöldterület-gaz 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</si>
  <si>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</si>
  <si>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</si>
  <si>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</si>
  <si>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fő</t>
  </si>
  <si>
    <t>külterületi lakos</t>
  </si>
  <si>
    <t>Lakott külterülettel kapcsolatos feladatok támogatása - beszámítás után</t>
  </si>
  <si>
    <t>idegenforgalmi adóforint</t>
  </si>
  <si>
    <t>Üdülőhelyi feladatok támogatása - beszámítás után</t>
  </si>
  <si>
    <t>Polgármesteri illetmény támogatása</t>
  </si>
  <si>
    <t>II. 1. Óvodapedagógusok, és az óvodapedagógusok nevelő munkáját közvetlenül segítők bértámogatása</t>
  </si>
  <si>
    <t>II.2. Óvodaműködtetési támogatás</t>
  </si>
  <si>
    <t>I. A helyi önkormányzatok működésének általános támogatása összesen</t>
  </si>
  <si>
    <t>II. A települési önkormányzatok egyes köznevelési feladatainak támogatása</t>
  </si>
  <si>
    <t>működési hó</t>
  </si>
  <si>
    <t>III. 5. Gyermekétkeztetés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</si>
  <si>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</si>
  <si>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</si>
  <si>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</si>
  <si>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munka törvénykönyves</t>
  </si>
  <si>
    <t>Költségvetési szerv mentessége</t>
  </si>
  <si>
    <t>Eladó mentessége</t>
  </si>
  <si>
    <t>Egyesület mentessége</t>
  </si>
  <si>
    <t>Egyéb felhalmozási célú támogatások bevételei államháztartáson belülről (fejezeti kezelésű előirányzatok EU-s programokra és azok hazai társfinanszírozása)</t>
  </si>
  <si>
    <t>Felhalmozási célú visszatérítendő támogatások, kölcsönök visszatérülése államháztartáson kívülről (háztartások)</t>
  </si>
  <si>
    <t>Felhalmozási célú támogatások államháztartáson kívülről</t>
  </si>
  <si>
    <t>Az Önkormányzat és intézményei működési és felhalmozási célú bevételeinek és kiadásainak mérlege</t>
  </si>
  <si>
    <t>Felhalmozási célú támogatások visszatérülése államháztartáson kívülről</t>
  </si>
  <si>
    <t>Korábbi években felhasznált összeg</t>
  </si>
  <si>
    <t>év</t>
  </si>
  <si>
    <t>Szociális tüzifa önerő</t>
  </si>
  <si>
    <t>A települési önkormányzatok szociális feladatainak  egyéb támogatása</t>
  </si>
  <si>
    <t>Estike Népdalkör</t>
  </si>
  <si>
    <t>Üllési Írói Klub</t>
  </si>
  <si>
    <t>Üllési Gazdakör</t>
  </si>
  <si>
    <t>I.1.-I.1.f</t>
  </si>
  <si>
    <t>I.1.a -I.1.f</t>
  </si>
  <si>
    <t xml:space="preserve">I.1.b </t>
  </si>
  <si>
    <t>I.1. ba - I.1.f</t>
  </si>
  <si>
    <t>I. 1. bb - I.1.f</t>
  </si>
  <si>
    <t>I.1. bc - I.1.f</t>
  </si>
  <si>
    <t>I.1. bd-I.1.f</t>
  </si>
  <si>
    <t>I.1.c - I.1.f</t>
  </si>
  <si>
    <t>I.1.d - I.1.f</t>
  </si>
  <si>
    <t>I.1.f beszámítás</t>
  </si>
  <si>
    <t>I.1.f kiegészítés</t>
  </si>
  <si>
    <t>I.1. jogcímekhez kapcsolódó kiegészítés</t>
  </si>
  <si>
    <t xml:space="preserve">Támogatás összesen </t>
  </si>
  <si>
    <t>Pedagógusok elismert létszáma</t>
  </si>
  <si>
    <t>Pedagógus szakképzettséggel nem rendelkező, óvodapedagógusok nevelő munkáját közvetlenül segítők száma a Köznev. tv. 2. melléklete szerint</t>
  </si>
  <si>
    <t>II.4. Kiegészítő támogatás a pedagógusok és a pedagógus szakképzettséggel rendelkezző segítők minősítéséből adódó többletkiadásokhoz</t>
  </si>
  <si>
    <t>Alapfokozatú végzettségű pedagógus II. kategóriába sorolt óvodapedagógusok kiegészítő támogatása, akik a minősítést 2018. január 1-jéig történő átsorolással szerezték meg</t>
  </si>
  <si>
    <t>III.5.ab)</t>
  </si>
  <si>
    <t>III.5.aa)</t>
  </si>
  <si>
    <t>III.5.b)</t>
  </si>
  <si>
    <t>Könyvtári, közművelődési és múzeumi feladatok támogatása</t>
  </si>
  <si>
    <t xml:space="preserve">       ebből: közművelődési érdekeltségnövelő </t>
  </si>
  <si>
    <t>Újszülött gyermek fogadásának támogatása</t>
  </si>
  <si>
    <t>Iskoláztatási települési támogatás</t>
  </si>
  <si>
    <t>Egyéb áruhasználati és szolgáltatási adók</t>
  </si>
  <si>
    <t>ebből: könyvtári érdekeltségnövelő</t>
  </si>
  <si>
    <t>Könytári érdekeltségnövelő</t>
  </si>
  <si>
    <t>TOP 1.1.1 Ipari park kialakítása</t>
  </si>
  <si>
    <t>2020. évi előirányzat</t>
  </si>
  <si>
    <t>Üllés Nagyközségi Önkormányzat 2020 évi saját bevételei</t>
  </si>
  <si>
    <t>Üllés Nagyközségi Önkormányzat 2020. évi beruházásai</t>
  </si>
  <si>
    <t>Beruházási összköltség 2020</t>
  </si>
  <si>
    <t>2020.évi nyitó létszám</t>
  </si>
  <si>
    <t xml:space="preserve">Üllés Nagyközségi Önkormányzat 2020. évi költségvetési előirányzat felhasználási és likviditási ütemterve </t>
  </si>
  <si>
    <t>Üllés Nagyközségi Önkormányzat alapítványok, társadalmi és egyéb szervezetek támogatása 2020. évben</t>
  </si>
  <si>
    <t>2020. évre megítélt támogatás</t>
  </si>
  <si>
    <t>2020. évben - óvoda nyitvatartása eléri a nyolc órát</t>
  </si>
  <si>
    <t>III.2.c (1)</t>
  </si>
  <si>
    <t>III. 2. Egyes szociális és gyermekjóléti feladatok támogatása</t>
  </si>
  <si>
    <t>III. 3. Bölcsőde, mini bölcsőde támogatása</t>
  </si>
  <si>
    <t>III. 3. a (1)</t>
  </si>
  <si>
    <t>III.3.a (2)</t>
  </si>
  <si>
    <t>III.3.b</t>
  </si>
  <si>
    <t>I.1.bb -I.1.f</t>
  </si>
  <si>
    <t>I.1.e - I.1.f</t>
  </si>
  <si>
    <t>I. 5</t>
  </si>
  <si>
    <t xml:space="preserve">II.1. (1) </t>
  </si>
  <si>
    <t xml:space="preserve">II.1. (2) </t>
  </si>
  <si>
    <t xml:space="preserve">II.2. (1) </t>
  </si>
  <si>
    <t>III.1.</t>
  </si>
  <si>
    <t>III.2.e</t>
  </si>
  <si>
    <t>IV.1.b.</t>
  </si>
  <si>
    <t>0. Havi megelőlegezés visszafizetése</t>
  </si>
  <si>
    <t>e-útdíj</t>
  </si>
  <si>
    <t>Működési bevételek államháztartáson belülről</t>
  </si>
  <si>
    <t xml:space="preserve">Működési bevételek </t>
  </si>
  <si>
    <t>Üllési Folkműhely Egyesület</t>
  </si>
  <si>
    <t xml:space="preserve">Üllés Nagyközségi Önkéntes Tűzoltó Egyesület </t>
  </si>
  <si>
    <t>VP 6-19.2.1-43/C-19 kódszámú "Jövedelem termelő turisztikai attrakciók, szolgáltatások létrehozása, fejlesztése a Mórahalmi járásterületén" pályázat</t>
  </si>
  <si>
    <t>TP-1-2018/5027 kódszámú "Tanyafejlesztési program" pályázat</t>
  </si>
  <si>
    <t>MFP-TFB/2019 kódszámú " Magyar Falu program pályázat"</t>
  </si>
  <si>
    <t>Közművelődési érdekeltségnövelő támogatás eszköz beszerzés 2019 év</t>
  </si>
  <si>
    <t>TOP 2.1.3 csapadékvíz csatorna</t>
  </si>
  <si>
    <t>1. melléklet a 2/2020. (II. 19.) önkormányzati rendelethez</t>
  </si>
  <si>
    <t>2. melléklet a 2/2020. (II.19.) Önkormányzati rendelethez</t>
  </si>
  <si>
    <t>3. melléklet a 2/2020. (II.19.) Önkormányzati rendelethez</t>
  </si>
  <si>
    <t>4. melléklet a 2/2020.(II.19.)önkormányzati rendelethez</t>
  </si>
  <si>
    <t>5. melléklet a  2/2020.(II.19.)önkormányzati rendelethez</t>
  </si>
  <si>
    <t>6. melléklet a  2/2020(II.19.)önkormányzati rendelethez</t>
  </si>
  <si>
    <t>7. melléklet a  2/2020.(II.19.)önkormányzati rendelethez</t>
  </si>
  <si>
    <t>8. melléklet a  2/2020.(II.19.)önkormányzati rendelethez</t>
  </si>
  <si>
    <t>9. melléklet a  2/2020.(II.19.)önkormányzati rendelethez</t>
  </si>
  <si>
    <t xml:space="preserve">                                                                 10. melléklet a 2/2020. (II.19.) önkormányzati rendelethez     </t>
  </si>
  <si>
    <t>11. melléklet a 2/2020. (II.19.) önkormányzati rendelethez</t>
  </si>
  <si>
    <t xml:space="preserve">12. melléklet a 2/2020. (II.19.) önkormányzati rendelethez     </t>
  </si>
  <si>
    <t>13. melléklet a 2/2020. (II.19.) önkormányzati rendelethez</t>
  </si>
  <si>
    <t xml:space="preserve">                                                                 14. melléklet a 2/2020. (II.19.) önkormányzati rendelethez     </t>
  </si>
  <si>
    <t>Mozgáskorlátzottak Együtt-Egymásért Csoportja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</si>
</sst>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Times New Roman"/>
      <family val="1"/>
      <charset val="238"/>
    </font>
    <font>
      <sz val="8.5"/>
      <name val="Arial CE"/>
      <charset val="238"/>
    </font>
    <font>
      <b/>
      <sz val="8.5"/>
      <name val="Arial CE"/>
      <family val="2"/>
      <charset val="238"/>
    </font>
    <font>
      <b/>
      <sz val="8.5"/>
      <color indexed="10"/>
      <name val="MS Sans Serif"/>
      <family val="2"/>
      <charset val="238"/>
    </font>
    <font>
      <b/>
      <sz val="8.5"/>
      <name val="Arial CE"/>
      <charset val="238"/>
    </font>
    <font>
      <b/>
      <sz val="8.5"/>
      <color indexed="10"/>
      <name val="Arial CE"/>
      <family val="2"/>
      <charset val="238"/>
    </font>
    <font>
      <b/>
      <sz val="8.5"/>
      <color indexed="48"/>
      <name val="MS Sans Serif"/>
      <family val="2"/>
      <charset val="238"/>
    </font>
    <font>
      <b/>
      <sz val="8.5"/>
      <name val="MS Sans Serif"/>
      <family val="2"/>
      <charset val="238"/>
    </font>
    <font>
      <b/>
      <sz val="8.5"/>
      <color indexed="48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 CE"/>
      <charset val="238"/>
    </font>
    <font>
      <b/>
      <u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name val="Arial CE"/>
      <family val="2"/>
      <charset val="238"/>
    </font>
    <font>
      <b/>
      <sz val="13"/>
      <color indexed="18"/>
      <name val="Arial CE"/>
      <charset val="238"/>
    </font>
    <font>
      <sz val="13"/>
      <color indexed="8"/>
      <name val="Arial CE"/>
      <charset val="238"/>
    </font>
    <font>
      <b/>
      <sz val="13"/>
      <color indexed="18"/>
      <name val="Arial"/>
      <family val="2"/>
      <charset val="238"/>
    </font>
    <font>
      <sz val="13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sz val="13"/>
      <color indexed="18"/>
      <name val="Arial CE"/>
      <family val="2"/>
      <charset val="238"/>
    </font>
    <font>
      <b/>
      <sz val="13"/>
      <color indexed="14"/>
      <name val="Arial CE"/>
      <family val="2"/>
      <charset val="238"/>
    </font>
    <font>
      <b/>
      <sz val="13"/>
      <color indexed="10"/>
      <name val="Arial CE"/>
      <charset val="238"/>
    </font>
    <font>
      <b/>
      <sz val="11"/>
      <color indexed="10"/>
      <name val="Arial CE"/>
      <charset val="238"/>
    </font>
    <font>
      <b/>
      <sz val="10"/>
      <color indexed="18"/>
      <name val="Arial"/>
      <family val="2"/>
      <charset val="238"/>
    </font>
    <font>
      <b/>
      <sz val="13"/>
      <color indexed="17"/>
      <name val="Arial CE"/>
      <family val="2"/>
      <charset val="238"/>
    </font>
    <font>
      <b/>
      <sz val="13"/>
      <color indexed="17"/>
      <name val="Arial"/>
      <family val="2"/>
      <charset val="238"/>
    </font>
    <font>
      <sz val="13"/>
      <color indexed="8"/>
      <name val="Arial"/>
      <family val="2"/>
      <charset val="238"/>
    </font>
    <font>
      <b/>
      <sz val="13"/>
      <color indexed="17"/>
      <name val="Arial CE"/>
      <charset val="238"/>
    </font>
    <font>
      <b/>
      <sz val="13"/>
      <color indexed="56"/>
      <name val="Arial CE"/>
      <family val="2"/>
      <charset val="238"/>
    </font>
    <font>
      <sz val="13"/>
      <color indexed="17"/>
      <name val="Arial"/>
      <family val="2"/>
      <charset val="238"/>
    </font>
    <font>
      <b/>
      <sz val="13"/>
      <color indexed="8"/>
      <name val="Arial CE"/>
      <family val="2"/>
      <charset val="238"/>
    </font>
    <font>
      <sz val="13"/>
      <color indexed="10"/>
      <name val="Arial CE"/>
      <charset val="238"/>
    </font>
    <font>
      <sz val="13"/>
      <color indexed="10"/>
      <name val="Arial"/>
      <family val="2"/>
      <charset val="238"/>
    </font>
    <font>
      <b/>
      <sz val="13"/>
      <color indexed="53"/>
      <name val="Arial CE"/>
      <charset val="238"/>
    </font>
    <font>
      <b/>
      <sz val="13"/>
      <name val="Arial CE"/>
      <charset val="238"/>
    </font>
    <font>
      <sz val="13"/>
      <color indexed="17"/>
      <name val="Arial CE"/>
      <family val="2"/>
      <charset val="238"/>
    </font>
    <font>
      <b/>
      <sz val="13"/>
      <color indexed="57"/>
      <name val="Arial CE"/>
      <family val="2"/>
      <charset val="238"/>
    </font>
    <font>
      <b/>
      <sz val="13"/>
      <color indexed="14"/>
      <name val="Arial CE"/>
      <charset val="238"/>
    </font>
    <font>
      <b/>
      <u/>
      <sz val="13"/>
      <name val="Arial"/>
      <family val="2"/>
      <charset val="238"/>
    </font>
    <font>
      <b/>
      <i/>
      <sz val="13"/>
      <color indexed="48"/>
      <name val="Arial CE"/>
      <family val="2"/>
      <charset val="238"/>
    </font>
    <font>
      <b/>
      <i/>
      <sz val="13"/>
      <color indexed="18"/>
      <name val="Arial CE"/>
      <family val="2"/>
      <charset val="238"/>
    </font>
    <font>
      <b/>
      <sz val="13"/>
      <color indexed="48"/>
      <name val="Arial"/>
      <family val="2"/>
      <charset val="238"/>
    </font>
    <font>
      <sz val="13"/>
      <color indexed="8"/>
      <name val="Arial CE"/>
      <family val="2"/>
      <charset val="238"/>
    </font>
    <font>
      <b/>
      <sz val="13"/>
      <color indexed="12"/>
      <name val="Arial CE"/>
      <charset val="238"/>
    </font>
    <font>
      <b/>
      <i/>
      <sz val="13"/>
      <color indexed="48"/>
      <name val="Arial CE"/>
      <charset val="238"/>
    </font>
    <font>
      <b/>
      <sz val="13"/>
      <color indexed="12"/>
      <name val="Arial CE"/>
      <family val="2"/>
      <charset val="238"/>
    </font>
    <font>
      <i/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1"/>
      <color indexed="18"/>
      <name val="Arial CE"/>
      <charset val="238"/>
    </font>
    <font>
      <b/>
      <sz val="13"/>
      <color indexed="57"/>
      <name val="Arial"/>
      <family val="2"/>
      <charset val="238"/>
    </font>
    <font>
      <b/>
      <i/>
      <sz val="13"/>
      <color indexed="48"/>
      <name val="Arial"/>
      <family val="2"/>
      <charset val="238"/>
    </font>
    <font>
      <b/>
      <sz val="13"/>
      <color indexed="56"/>
      <name val="Arial CE"/>
      <charset val="238"/>
    </font>
    <font>
      <u/>
      <sz val="9"/>
      <name val="Arial"/>
      <family val="2"/>
      <charset val="238"/>
    </font>
    <font>
      <i/>
      <sz val="13"/>
      <name val="Arial"/>
      <family val="2"/>
      <charset val="238"/>
    </font>
    <font>
      <sz val="13"/>
      <color indexed="18"/>
      <name val="Arial CE"/>
      <charset val="238"/>
    </font>
    <font>
      <b/>
      <sz val="13"/>
      <color indexed="48"/>
      <name val="Arial CE"/>
      <charset val="238"/>
    </font>
    <font>
      <b/>
      <sz val="13"/>
      <color indexed="57"/>
      <name val="Arial CE"/>
      <charset val="238"/>
    </font>
    <font>
      <b/>
      <sz val="13"/>
      <color indexed="12"/>
      <name val="Arial"/>
      <family val="2"/>
      <charset val="238"/>
    </font>
    <font>
      <b/>
      <sz val="13"/>
      <color indexed="14"/>
      <name val="Arial"/>
      <family val="2"/>
      <charset val="238"/>
    </font>
    <font>
      <b/>
      <sz val="13"/>
      <color indexed="48"/>
      <name val="Arial CE"/>
      <family val="2"/>
      <charset val="238"/>
    </font>
    <font>
      <b/>
      <sz val="13"/>
      <color indexed="53"/>
      <name val="Arial CE"/>
      <family val="2"/>
      <charset val="238"/>
    </font>
    <font>
      <sz val="13"/>
      <color indexed="17"/>
      <name val="Arial CE"/>
      <charset val="238"/>
    </font>
    <font>
      <b/>
      <sz val="16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indexed="10"/>
      <name val="Arial"/>
      <family val="2"/>
      <charset val="238"/>
    </font>
    <font>
      <sz val="8.5"/>
      <color indexed="10"/>
      <name val="Arial"/>
      <family val="2"/>
      <charset val="238"/>
    </font>
    <font>
      <i/>
      <sz val="8.5"/>
      <name val="Arial"/>
      <family val="2"/>
      <charset val="238"/>
    </font>
    <font>
      <b/>
      <sz val="13"/>
      <color rgb="FF000080"/>
      <name val="Arial CE"/>
      <family val="2"/>
      <charset val="238"/>
    </font>
    <font>
      <b/>
      <sz val="13"/>
      <color rgb="FF008000"/>
      <name val="Arial CE"/>
      <family val="2"/>
      <charset val="238"/>
    </font>
    <font>
      <b/>
      <sz val="11"/>
      <color rgb="FF000080"/>
      <name val="Arial CE"/>
      <charset val="238"/>
    </font>
    <font>
      <b/>
      <sz val="11"/>
      <color rgb="FF000080"/>
      <name val="Arial"/>
      <family val="2"/>
      <charset val="238"/>
    </font>
    <font>
      <b/>
      <sz val="13"/>
      <color rgb="FF008000"/>
      <name val="Arial CE"/>
      <charset val="238"/>
    </font>
    <font>
      <b/>
      <sz val="13"/>
      <color rgb="FF000080"/>
      <name val="Arial CE"/>
      <charset val="238"/>
    </font>
    <font>
      <b/>
      <sz val="13"/>
      <color rgb="FFFF0000"/>
      <name val="Arial CE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theme="3"/>
      <name val="Arial CE"/>
      <charset val="238"/>
    </font>
    <font>
      <b/>
      <sz val="13"/>
      <color rgb="FF002060"/>
      <name val="Arial CE"/>
      <charset val="238"/>
    </font>
    <font>
      <b/>
      <sz val="13"/>
      <color rgb="FF00B050"/>
      <name val="Arial CE"/>
      <charset val="238"/>
    </font>
    <font>
      <b/>
      <sz val="14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3"/>
      <color theme="1"/>
      <name val="Arial CE"/>
      <charset val="238"/>
    </font>
    <font>
      <b/>
      <sz val="13"/>
      <color theme="3" tint="-0.249977111117893"/>
      <name val="Arial CE"/>
      <charset val="238"/>
    </font>
    <font>
      <b/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238"/>
    </font>
    <font>
      <sz val="10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DD3DA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4" fillId="0" borderId="0" applyFont="0" applyFill="0" applyBorder="0" applyAlignment="0" applyProtection="0"/>
  </cellStyleXfs>
  <cellXfs count="1087">
    <xf numFmtId="0" fontId="0" fillId="0" borderId="0" xfId="0"/>
    <xf numFmtId="3" fontId="0" fillId="0" borderId="0" xfId="0" applyNumberFormat="1"/>
    <xf numFmtId="0" fontId="5" fillId="0" borderId="0" xfId="0" applyFont="1" applyBorder="1"/>
    <xf numFmtId="0" fontId="14" fillId="0" borderId="0" xfId="0" applyFont="1"/>
    <xf numFmtId="0" fontId="0" fillId="0" borderId="0" xfId="0" applyBorder="1"/>
    <xf numFmtId="3" fontId="0" fillId="0" borderId="0" xfId="0" applyNumberFormat="1" applyBorder="1"/>
    <xf numFmtId="3" fontId="3" fillId="0" borderId="1" xfId="0" applyNumberFormat="1" applyFont="1" applyBorder="1"/>
    <xf numFmtId="0" fontId="12" fillId="0" borderId="0" xfId="0" applyFont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3" fontId="18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1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23" fillId="0" borderId="5" xfId="0" applyFont="1" applyBorder="1"/>
    <xf numFmtId="0" fontId="16" fillId="2" borderId="5" xfId="0" applyFont="1" applyFill="1" applyBorder="1" applyAlignment="1">
      <alignment shrinkToFit="1"/>
    </xf>
    <xf numFmtId="0" fontId="16" fillId="0" borderId="8" xfId="0" applyFont="1" applyFill="1" applyBorder="1" applyAlignment="1">
      <alignment horizontal="center" wrapText="1"/>
    </xf>
    <xf numFmtId="0" fontId="2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/>
    <xf numFmtId="0" fontId="12" fillId="0" borderId="0" xfId="0" applyFont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Fill="1" applyBorder="1"/>
    <xf numFmtId="0" fontId="0" fillId="0" borderId="10" xfId="0" applyBorder="1"/>
    <xf numFmtId="0" fontId="0" fillId="0" borderId="11" xfId="0" applyBorder="1"/>
    <xf numFmtId="3" fontId="5" fillId="0" borderId="12" xfId="0" applyNumberFormat="1" applyFont="1" applyBorder="1"/>
    <xf numFmtId="3" fontId="3" fillId="0" borderId="12" xfId="0" applyNumberFormat="1" applyFont="1" applyBorder="1"/>
    <xf numFmtId="0" fontId="0" fillId="0" borderId="13" xfId="0" applyBorder="1"/>
    <xf numFmtId="3" fontId="5" fillId="0" borderId="14" xfId="0" applyNumberFormat="1" applyFont="1" applyFill="1" applyBorder="1"/>
    <xf numFmtId="0" fontId="0" fillId="0" borderId="15" xfId="0" applyBorder="1"/>
    <xf numFmtId="0" fontId="5" fillId="0" borderId="16" xfId="0" applyFont="1" applyFill="1" applyBorder="1"/>
    <xf numFmtId="3" fontId="5" fillId="0" borderId="17" xfId="0" applyNumberFormat="1" applyFont="1" applyFill="1" applyBorder="1"/>
    <xf numFmtId="0" fontId="0" fillId="0" borderId="18" xfId="0" applyBorder="1"/>
    <xf numFmtId="0" fontId="5" fillId="0" borderId="19" xfId="0" applyFont="1" applyBorder="1"/>
    <xf numFmtId="3" fontId="5" fillId="0" borderId="20" xfId="0" applyNumberFormat="1" applyFont="1" applyBorder="1"/>
    <xf numFmtId="0" fontId="0" fillId="0" borderId="21" xfId="0" applyBorder="1"/>
    <xf numFmtId="0" fontId="6" fillId="0" borderId="22" xfId="0" applyFont="1" applyBorder="1"/>
    <xf numFmtId="0" fontId="5" fillId="0" borderId="23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0" borderId="29" xfId="0" applyFont="1" applyBorder="1"/>
    <xf numFmtId="3" fontId="5" fillId="0" borderId="17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0" xfId="0" applyBorder="1"/>
    <xf numFmtId="3" fontId="18" fillId="0" borderId="12" xfId="0" applyNumberFormat="1" applyFont="1" applyBorder="1"/>
    <xf numFmtId="3" fontId="17" fillId="0" borderId="12" xfId="0" applyNumberFormat="1" applyFont="1" applyBorder="1"/>
    <xf numFmtId="3" fontId="19" fillId="0" borderId="12" xfId="0" applyNumberFormat="1" applyFont="1" applyBorder="1"/>
    <xf numFmtId="0" fontId="18" fillId="0" borderId="1" xfId="0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29" xfId="0" applyFont="1" applyBorder="1" applyAlignment="1">
      <alignment horizontal="center" vertical="center"/>
    </xf>
    <xf numFmtId="3" fontId="17" fillId="0" borderId="29" xfId="0" applyNumberFormat="1" applyFont="1" applyBorder="1"/>
    <xf numFmtId="3" fontId="17" fillId="0" borderId="17" xfId="0" applyNumberFormat="1" applyFont="1" applyBorder="1"/>
    <xf numFmtId="0" fontId="18" fillId="0" borderId="1" xfId="0" applyFont="1" applyBorder="1" applyAlignment="1">
      <alignment vertical="center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0" fillId="0" borderId="34" xfId="0" applyBorder="1"/>
    <xf numFmtId="0" fontId="16" fillId="0" borderId="35" xfId="0" applyFont="1" applyBorder="1"/>
    <xf numFmtId="0" fontId="16" fillId="0" borderId="36" xfId="0" applyFont="1" applyBorder="1"/>
    <xf numFmtId="0" fontId="16" fillId="0" borderId="37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27" fillId="0" borderId="1" xfId="0" applyNumberFormat="1" applyFont="1" applyFill="1" applyBorder="1"/>
    <xf numFmtId="3" fontId="28" fillId="0" borderId="42" xfId="0" applyNumberFormat="1" applyFont="1" applyFill="1" applyBorder="1"/>
    <xf numFmtId="3" fontId="27" fillId="0" borderId="1" xfId="0" applyNumberFormat="1" applyFont="1" applyBorder="1"/>
    <xf numFmtId="3" fontId="30" fillId="0" borderId="43" xfId="0" applyNumberFormat="1" applyFont="1" applyBorder="1"/>
    <xf numFmtId="3" fontId="30" fillId="0" borderId="44" xfId="0" applyNumberFormat="1" applyFont="1" applyBorder="1"/>
    <xf numFmtId="3" fontId="28" fillId="0" borderId="0" xfId="0" applyNumberFormat="1" applyFont="1" applyFill="1" applyBorder="1"/>
    <xf numFmtId="3" fontId="27" fillId="0" borderId="0" xfId="0" applyNumberFormat="1" applyFont="1" applyBorder="1" applyAlignment="1">
      <alignment horizontal="center"/>
    </xf>
    <xf numFmtId="3" fontId="27" fillId="0" borderId="45" xfId="0" applyNumberFormat="1" applyFont="1" applyBorder="1"/>
    <xf numFmtId="3" fontId="28" fillId="0" borderId="46" xfId="0" applyNumberFormat="1" applyFont="1" applyBorder="1"/>
    <xf numFmtId="3" fontId="27" fillId="0" borderId="47" xfId="0" applyNumberFormat="1" applyFont="1" applyBorder="1"/>
    <xf numFmtId="3" fontId="28" fillId="0" borderId="42" xfId="0" applyNumberFormat="1" applyFont="1" applyBorder="1"/>
    <xf numFmtId="3" fontId="27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7" fillId="0" borderId="8" xfId="0" applyNumberFormat="1" applyFont="1" applyBorder="1"/>
    <xf numFmtId="3" fontId="27" fillId="0" borderId="48" xfId="0" applyNumberFormat="1" applyFont="1" applyBorder="1"/>
    <xf numFmtId="3" fontId="27" fillId="0" borderId="43" xfId="0" applyNumberFormat="1" applyFont="1" applyBorder="1"/>
    <xf numFmtId="3" fontId="28" fillId="0" borderId="44" xfId="0" applyNumberFormat="1" applyFont="1" applyBorder="1"/>
    <xf numFmtId="3" fontId="34" fillId="0" borderId="0" xfId="0" applyNumberFormat="1" applyFont="1" applyAlignment="1">
      <alignment horizontal="center"/>
    </xf>
    <xf numFmtId="3" fontId="26" fillId="0" borderId="49" xfId="0" applyNumberFormat="1" applyFont="1" applyFill="1" applyBorder="1"/>
    <xf numFmtId="3" fontId="26" fillId="0" borderId="49" xfId="0" applyNumberFormat="1" applyFont="1" applyBorder="1"/>
    <xf numFmtId="3" fontId="29" fillId="0" borderId="36" xfId="0" applyNumberFormat="1" applyFont="1" applyBorder="1"/>
    <xf numFmtId="3" fontId="26" fillId="0" borderId="50" xfId="0" applyNumberFormat="1" applyFont="1" applyBorder="1"/>
    <xf numFmtId="3" fontId="26" fillId="0" borderId="49" xfId="0" applyNumberFormat="1" applyFont="1" applyFill="1" applyBorder="1" applyAlignment="1">
      <alignment shrinkToFit="1"/>
    </xf>
    <xf numFmtId="3" fontId="32" fillId="0" borderId="36" xfId="0" applyNumberFormat="1" applyFont="1" applyBorder="1"/>
    <xf numFmtId="3" fontId="30" fillId="0" borderId="1" xfId="0" applyNumberFormat="1" applyFont="1" applyBorder="1"/>
    <xf numFmtId="3" fontId="33" fillId="0" borderId="3" xfId="0" applyNumberFormat="1" applyFont="1" applyBorder="1"/>
    <xf numFmtId="3" fontId="29" fillId="0" borderId="51" xfId="0" applyNumberFormat="1" applyFont="1" applyBorder="1"/>
    <xf numFmtId="3" fontId="32" fillId="0" borderId="38" xfId="0" applyNumberFormat="1" applyFont="1" applyBorder="1"/>
    <xf numFmtId="3" fontId="32" fillId="0" borderId="49" xfId="0" applyNumberFormat="1" applyFont="1" applyBorder="1"/>
    <xf numFmtId="0" fontId="18" fillId="0" borderId="12" xfId="0" applyFont="1" applyBorder="1" applyAlignment="1">
      <alignment horizontal="center" vertical="center"/>
    </xf>
    <xf numFmtId="3" fontId="3" fillId="0" borderId="0" xfId="0" applyNumberFormat="1" applyFont="1" applyBorder="1"/>
    <xf numFmtId="3" fontId="26" fillId="0" borderId="35" xfId="0" applyNumberFormat="1" applyFont="1" applyBorder="1"/>
    <xf numFmtId="3" fontId="27" fillId="0" borderId="52" xfId="0" applyNumberFormat="1" applyFont="1" applyBorder="1"/>
    <xf numFmtId="3" fontId="19" fillId="0" borderId="47" xfId="0" applyNumberFormat="1" applyFont="1" applyFill="1" applyBorder="1"/>
    <xf numFmtId="0" fontId="12" fillId="0" borderId="0" xfId="0" applyFont="1" applyBorder="1" applyAlignment="1"/>
    <xf numFmtId="3" fontId="17" fillId="0" borderId="53" xfId="0" applyNumberFormat="1" applyFont="1" applyFill="1" applyBorder="1"/>
    <xf numFmtId="0" fontId="0" fillId="0" borderId="0" xfId="0" applyAlignment="1">
      <alignment horizontal="right"/>
    </xf>
    <xf numFmtId="3" fontId="37" fillId="0" borderId="1" xfId="0" applyNumberFormat="1" applyFont="1" applyBorder="1"/>
    <xf numFmtId="0" fontId="37" fillId="0" borderId="8" xfId="0" applyFont="1" applyBorder="1" applyAlignment="1">
      <alignment horizontal="center"/>
    </xf>
    <xf numFmtId="3" fontId="37" fillId="0" borderId="42" xfId="0" applyNumberFormat="1" applyFont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54" xfId="0" applyFont="1" applyBorder="1" applyAlignment="1">
      <alignment horizontal="center" vertical="center"/>
    </xf>
    <xf numFmtId="3" fontId="37" fillId="0" borderId="42" xfId="0" applyNumberFormat="1" applyFont="1" applyBorder="1" applyAlignment="1">
      <alignment horizontal="right" vertical="center"/>
    </xf>
    <xf numFmtId="0" fontId="38" fillId="0" borderId="42" xfId="0" applyFont="1" applyBorder="1" applyAlignment="1">
      <alignment horizontal="center" vertical="center" wrapText="1"/>
    </xf>
    <xf numFmtId="0" fontId="37" fillId="2" borderId="48" xfId="0" applyFont="1" applyFill="1" applyBorder="1" applyAlignment="1">
      <alignment horizontal="center" vertical="center"/>
    </xf>
    <xf numFmtId="0" fontId="38" fillId="2" borderId="43" xfId="0" applyFont="1" applyFill="1" applyBorder="1"/>
    <xf numFmtId="3" fontId="38" fillId="2" borderId="43" xfId="0" applyNumberFormat="1" applyFont="1" applyFill="1" applyBorder="1"/>
    <xf numFmtId="3" fontId="38" fillId="2" borderId="44" xfId="0" applyNumberFormat="1" applyFont="1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0" fillId="0" borderId="55" xfId="0" applyBorder="1"/>
    <xf numFmtId="0" fontId="16" fillId="2" borderId="56" xfId="0" applyFont="1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6" fillId="2" borderId="57" xfId="0" applyFont="1" applyFill="1" applyBorder="1" applyAlignment="1">
      <alignment wrapText="1"/>
    </xf>
    <xf numFmtId="0" fontId="12" fillId="0" borderId="0" xfId="0" applyFont="1" applyAlignment="1"/>
    <xf numFmtId="0" fontId="6" fillId="0" borderId="58" xfId="0" applyFont="1" applyBorder="1" applyAlignment="1">
      <alignment horizontal="center"/>
    </xf>
    <xf numFmtId="3" fontId="17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wrapText="1"/>
    </xf>
    <xf numFmtId="0" fontId="0" fillId="0" borderId="59" xfId="0" applyBorder="1"/>
    <xf numFmtId="3" fontId="26" fillId="0" borderId="35" xfId="0" applyNumberFormat="1" applyFont="1" applyFill="1" applyBorder="1"/>
    <xf numFmtId="3" fontId="27" fillId="0" borderId="52" xfId="0" applyNumberFormat="1" applyFont="1" applyFill="1" applyBorder="1"/>
    <xf numFmtId="0" fontId="12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42" fillId="0" borderId="60" xfId="1" applyFont="1" applyBorder="1" applyAlignment="1">
      <alignment horizontal="center" vertical="top"/>
    </xf>
    <xf numFmtId="0" fontId="42" fillId="0" borderId="60" xfId="1" applyFont="1" applyBorder="1" applyAlignment="1">
      <alignment horizontal="right" vertical="top"/>
    </xf>
    <xf numFmtId="0" fontId="15" fillId="0" borderId="60" xfId="1" applyFont="1" applyBorder="1" applyAlignment="1">
      <alignment horizontal="center" vertical="top" wrapText="1"/>
    </xf>
    <xf numFmtId="0" fontId="42" fillId="0" borderId="61" xfId="1" applyFont="1" applyBorder="1" applyAlignment="1">
      <alignment horizontal="center" vertical="top"/>
    </xf>
    <xf numFmtId="0" fontId="15" fillId="0" borderId="62" xfId="1" applyFont="1" applyBorder="1" applyAlignment="1">
      <alignment horizontal="center" vertical="top" wrapText="1"/>
    </xf>
    <xf numFmtId="0" fontId="4" fillId="0" borderId="63" xfId="1" applyFont="1" applyBorder="1" applyAlignment="1">
      <alignment vertical="top"/>
    </xf>
    <xf numFmtId="3" fontId="47" fillId="0" borderId="64" xfId="1" applyNumberFormat="1" applyFont="1" applyBorder="1" applyAlignment="1">
      <alignment vertical="top"/>
    </xf>
    <xf numFmtId="0" fontId="47" fillId="0" borderId="65" xfId="1" applyFont="1" applyBorder="1" applyAlignment="1">
      <alignment vertical="top" shrinkToFit="1"/>
    </xf>
    <xf numFmtId="3" fontId="46" fillId="0" borderId="66" xfId="1" applyNumberFormat="1" applyFont="1" applyBorder="1" applyAlignment="1">
      <alignment horizontal="right" vertical="top"/>
    </xf>
    <xf numFmtId="0" fontId="47" fillId="0" borderId="13" xfId="1" applyFont="1" applyBorder="1" applyAlignment="1">
      <alignment horizontal="left" vertical="top"/>
    </xf>
    <xf numFmtId="3" fontId="47" fillId="0" borderId="67" xfId="1" applyNumberFormat="1" applyFont="1" applyBorder="1" applyAlignment="1">
      <alignment vertical="top"/>
    </xf>
    <xf numFmtId="3" fontId="1" fillId="0" borderId="67" xfId="1" applyNumberFormat="1" applyFont="1" applyBorder="1" applyAlignment="1">
      <alignment vertical="top"/>
    </xf>
    <xf numFmtId="0" fontId="47" fillId="0" borderId="13" xfId="1" applyFont="1" applyBorder="1" applyAlignment="1">
      <alignment horizontal="left" vertical="top" shrinkToFit="1"/>
    </xf>
    <xf numFmtId="3" fontId="1" fillId="0" borderId="67" xfId="1" applyNumberFormat="1" applyFont="1" applyFill="1" applyBorder="1" applyAlignment="1">
      <alignment vertical="top"/>
    </xf>
    <xf numFmtId="0" fontId="47" fillId="0" borderId="13" xfId="1" applyFont="1" applyBorder="1" applyAlignment="1">
      <alignment vertical="top" shrinkToFit="1"/>
    </xf>
    <xf numFmtId="0" fontId="47" fillId="0" borderId="13" xfId="1" quotePrefix="1" applyFont="1" applyBorder="1" applyAlignment="1">
      <alignment horizontal="left" vertical="top"/>
    </xf>
    <xf numFmtId="3" fontId="47" fillId="0" borderId="68" xfId="1" applyNumberFormat="1" applyFont="1" applyBorder="1" applyAlignment="1">
      <alignment vertical="top"/>
    </xf>
    <xf numFmtId="0" fontId="16" fillId="0" borderId="30" xfId="1" applyFont="1" applyBorder="1" applyAlignment="1">
      <alignment vertical="top" shrinkToFit="1"/>
    </xf>
    <xf numFmtId="3" fontId="1" fillId="0" borderId="68" xfId="1" applyNumberFormat="1" applyFont="1" applyBorder="1" applyAlignment="1">
      <alignment vertical="top"/>
    </xf>
    <xf numFmtId="0" fontId="43" fillId="2" borderId="69" xfId="1" applyFont="1" applyFill="1" applyBorder="1" applyAlignment="1">
      <alignment vertical="top"/>
    </xf>
    <xf numFmtId="3" fontId="42" fillId="2" borderId="60" xfId="1" applyNumberFormat="1" applyFont="1" applyFill="1" applyBorder="1" applyAlignment="1">
      <alignment vertical="top"/>
    </xf>
    <xf numFmtId="0" fontId="44" fillId="2" borderId="60" xfId="1" applyFont="1" applyFill="1" applyBorder="1" applyAlignment="1">
      <alignment vertical="top"/>
    </xf>
    <xf numFmtId="3" fontId="42" fillId="2" borderId="60" xfId="1" applyNumberFormat="1" applyFont="1" applyFill="1" applyBorder="1" applyAlignment="1">
      <alignment horizontal="right" vertical="top"/>
    </xf>
    <xf numFmtId="0" fontId="46" fillId="0" borderId="63" xfId="1" applyFont="1" applyFill="1" applyBorder="1" applyAlignment="1">
      <alignment vertical="top"/>
    </xf>
    <xf numFmtId="3" fontId="46" fillId="0" borderId="64" xfId="1" applyNumberFormat="1" applyFont="1" applyFill="1" applyBorder="1" applyAlignment="1">
      <alignment vertical="top"/>
    </xf>
    <xf numFmtId="0" fontId="46" fillId="0" borderId="63" xfId="1" applyFont="1" applyFill="1" applyBorder="1" applyAlignment="1">
      <alignment vertical="top" wrapText="1"/>
    </xf>
    <xf numFmtId="3" fontId="1" fillId="0" borderId="64" xfId="1" applyNumberFormat="1" applyFont="1" applyBorder="1" applyAlignment="1">
      <alignment vertical="top"/>
    </xf>
    <xf numFmtId="0" fontId="11" fillId="0" borderId="63" xfId="1" applyFont="1" applyFill="1" applyBorder="1" applyAlignment="1">
      <alignment horizontal="left" vertical="top" wrapText="1"/>
    </xf>
    <xf numFmtId="3" fontId="46" fillId="0" borderId="67" xfId="1" applyNumberFormat="1" applyFont="1" applyFill="1" applyBorder="1" applyAlignment="1">
      <alignment vertical="top"/>
    </xf>
    <xf numFmtId="0" fontId="46" fillId="0" borderId="70" xfId="1" applyFont="1" applyFill="1" applyBorder="1" applyAlignment="1">
      <alignment horizontal="left" vertical="top" wrapText="1"/>
    </xf>
    <xf numFmtId="0" fontId="46" fillId="0" borderId="51" xfId="1" applyFont="1" applyFill="1" applyBorder="1" applyAlignment="1">
      <alignment horizontal="left" vertical="top" wrapText="1"/>
    </xf>
    <xf numFmtId="0" fontId="1" fillId="0" borderId="13" xfId="1" applyFont="1" applyBorder="1" applyAlignment="1">
      <alignment vertical="top" wrapText="1"/>
    </xf>
    <xf numFmtId="3" fontId="1" fillId="0" borderId="71" xfId="1" applyNumberFormat="1" applyFont="1" applyBorder="1" applyAlignment="1">
      <alignment vertical="top"/>
    </xf>
    <xf numFmtId="0" fontId="4" fillId="0" borderId="72" xfId="1" applyFont="1" applyBorder="1" applyAlignment="1">
      <alignment vertical="top"/>
    </xf>
    <xf numFmtId="0" fontId="42" fillId="2" borderId="60" xfId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shrinkToFit="1"/>
    </xf>
    <xf numFmtId="3" fontId="3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shrinkToFit="1"/>
    </xf>
    <xf numFmtId="0" fontId="47" fillId="0" borderId="13" xfId="1" applyFont="1" applyBorder="1" applyAlignment="1">
      <alignment horizontal="left" vertical="center" wrapText="1" shrinkToFit="1"/>
    </xf>
    <xf numFmtId="0" fontId="47" fillId="0" borderId="63" xfId="1" applyFont="1" applyBorder="1" applyAlignment="1">
      <alignment vertical="top" wrapText="1"/>
    </xf>
    <xf numFmtId="0" fontId="48" fillId="0" borderId="60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left" vertical="center"/>
    </xf>
    <xf numFmtId="0" fontId="50" fillId="0" borderId="60" xfId="0" applyFont="1" applyBorder="1" applyAlignment="1">
      <alignment horizontal="center" vertical="center"/>
    </xf>
    <xf numFmtId="3" fontId="50" fillId="0" borderId="60" xfId="0" applyNumberFormat="1" applyFont="1" applyBorder="1" applyAlignment="1">
      <alignment horizontal="center" vertical="center"/>
    </xf>
    <xf numFmtId="3" fontId="48" fillId="0" borderId="60" xfId="0" applyNumberFormat="1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/>
    </xf>
    <xf numFmtId="0" fontId="51" fillId="0" borderId="51" xfId="0" applyFont="1" applyBorder="1"/>
    <xf numFmtId="0" fontId="51" fillId="0" borderId="73" xfId="0" applyFont="1" applyBorder="1"/>
    <xf numFmtId="3" fontId="51" fillId="0" borderId="19" xfId="0" applyNumberFormat="1" applyFont="1" applyBorder="1"/>
    <xf numFmtId="0" fontId="51" fillId="0" borderId="19" xfId="0" applyFont="1" applyBorder="1"/>
    <xf numFmtId="0" fontId="50" fillId="0" borderId="19" xfId="0" applyFont="1" applyBorder="1" applyAlignment="1">
      <alignment horizontal="center"/>
    </xf>
    <xf numFmtId="0" fontId="50" fillId="0" borderId="74" xfId="0" applyFont="1" applyBorder="1" applyAlignment="1">
      <alignment horizontal="center"/>
    </xf>
    <xf numFmtId="0" fontId="52" fillId="0" borderId="49" xfId="0" applyFont="1" applyBorder="1"/>
    <xf numFmtId="0" fontId="52" fillId="0" borderId="1" xfId="0" applyFont="1" applyBorder="1"/>
    <xf numFmtId="3" fontId="53" fillId="0" borderId="75" xfId="0" applyNumberFormat="1" applyFont="1" applyBorder="1"/>
    <xf numFmtId="0" fontId="54" fillId="0" borderId="49" xfId="0" applyFont="1" applyBorder="1"/>
    <xf numFmtId="0" fontId="55" fillId="0" borderId="49" xfId="0" applyFont="1" applyBorder="1"/>
    <xf numFmtId="0" fontId="55" fillId="0" borderId="1" xfId="0" applyFont="1" applyBorder="1"/>
    <xf numFmtId="3" fontId="50" fillId="0" borderId="75" xfId="0" applyNumberFormat="1" applyFont="1" applyBorder="1"/>
    <xf numFmtId="3" fontId="50" fillId="0" borderId="1" xfId="0" applyNumberFormat="1" applyFont="1" applyBorder="1"/>
    <xf numFmtId="0" fontId="50" fillId="0" borderId="1" xfId="0" applyFont="1" applyBorder="1"/>
    <xf numFmtId="10" fontId="56" fillId="0" borderId="1" xfId="0" applyNumberFormat="1" applyFont="1" applyBorder="1" applyAlignment="1">
      <alignment horizontal="right"/>
    </xf>
    <xf numFmtId="0" fontId="50" fillId="0" borderId="75" xfId="0" applyFont="1" applyBorder="1"/>
    <xf numFmtId="3" fontId="57" fillId="0" borderId="75" xfId="0" applyNumberFormat="1" applyFont="1" applyBorder="1"/>
    <xf numFmtId="3" fontId="57" fillId="0" borderId="42" xfId="0" applyNumberFormat="1" applyFont="1" applyBorder="1"/>
    <xf numFmtId="0" fontId="54" fillId="0" borderId="1" xfId="0" applyFont="1" applyBorder="1"/>
    <xf numFmtId="0" fontId="58" fillId="0" borderId="49" xfId="0" applyFont="1" applyBorder="1"/>
    <xf numFmtId="0" fontId="45" fillId="0" borderId="1" xfId="0" applyFont="1" applyBorder="1"/>
    <xf numFmtId="0" fontId="59" fillId="0" borderId="49" xfId="0" applyFont="1" applyBorder="1"/>
    <xf numFmtId="0" fontId="59" fillId="0" borderId="1" xfId="0" applyFont="1" applyBorder="1"/>
    <xf numFmtId="0" fontId="60" fillId="0" borderId="49" xfId="0" applyFont="1" applyBorder="1"/>
    <xf numFmtId="0" fontId="60" fillId="0" borderId="1" xfId="0" applyFont="1" applyBorder="1"/>
    <xf numFmtId="0" fontId="61" fillId="0" borderId="1" xfId="0" applyFont="1" applyBorder="1"/>
    <xf numFmtId="0" fontId="52" fillId="0" borderId="1" xfId="0" applyFont="1" applyBorder="1" applyAlignment="1">
      <alignment shrinkToFit="1"/>
    </xf>
    <xf numFmtId="3" fontId="53" fillId="0" borderId="1" xfId="0" applyNumberFormat="1" applyFont="1" applyBorder="1"/>
    <xf numFmtId="3" fontId="50" fillId="0" borderId="1" xfId="0" applyNumberFormat="1" applyFont="1" applyFill="1" applyBorder="1"/>
    <xf numFmtId="3" fontId="57" fillId="0" borderId="1" xfId="0" applyNumberFormat="1" applyFont="1" applyBorder="1"/>
    <xf numFmtId="0" fontId="57" fillId="0" borderId="1" xfId="0" applyFont="1" applyBorder="1"/>
    <xf numFmtId="10" fontId="59" fillId="0" borderId="1" xfId="0" applyNumberFormat="1" applyFont="1" applyBorder="1" applyAlignment="1">
      <alignment horizontal="right"/>
    </xf>
    <xf numFmtId="0" fontId="57" fillId="0" borderId="75" xfId="0" applyFont="1" applyBorder="1"/>
    <xf numFmtId="10" fontId="62" fillId="0" borderId="1" xfId="0" applyNumberFormat="1" applyFont="1" applyBorder="1" applyAlignment="1">
      <alignment horizontal="right"/>
    </xf>
    <xf numFmtId="0" fontId="58" fillId="0" borderId="1" xfId="0" applyFont="1" applyBorder="1"/>
    <xf numFmtId="0" fontId="10" fillId="0" borderId="1" xfId="0" applyFont="1" applyBorder="1"/>
    <xf numFmtId="0" fontId="53" fillId="0" borderId="1" xfId="0" applyFont="1" applyBorder="1"/>
    <xf numFmtId="10" fontId="63" fillId="0" borderId="1" xfId="0" applyNumberFormat="1" applyFont="1" applyBorder="1" applyAlignment="1">
      <alignment horizontal="right"/>
    </xf>
    <xf numFmtId="0" fontId="53" fillId="0" borderId="75" xfId="0" applyFont="1" applyBorder="1"/>
    <xf numFmtId="0" fontId="64" fillId="0" borderId="1" xfId="0" applyFont="1" applyBorder="1" applyAlignment="1">
      <alignment horizontal="left"/>
    </xf>
    <xf numFmtId="0" fontId="64" fillId="0" borderId="75" xfId="0" applyFont="1" applyBorder="1" applyAlignment="1">
      <alignment horizontal="left"/>
    </xf>
    <xf numFmtId="0" fontId="58" fillId="0" borderId="75" xfId="0" applyFont="1" applyBorder="1"/>
    <xf numFmtId="0" fontId="54" fillId="0" borderId="75" xfId="0" applyFont="1" applyBorder="1"/>
    <xf numFmtId="0" fontId="59" fillId="0" borderId="75" xfId="0" applyFont="1" applyBorder="1"/>
    <xf numFmtId="0" fontId="65" fillId="0" borderId="1" xfId="0" applyFont="1" applyBorder="1" applyAlignment="1">
      <alignment wrapText="1"/>
    </xf>
    <xf numFmtId="3" fontId="57" fillId="0" borderId="70" xfId="0" applyNumberFormat="1" applyFont="1" applyBorder="1"/>
    <xf numFmtId="10" fontId="55" fillId="0" borderId="75" xfId="0" applyNumberFormat="1" applyFont="1" applyBorder="1" applyAlignment="1">
      <alignment horizontal="right"/>
    </xf>
    <xf numFmtId="10" fontId="56" fillId="0" borderId="75" xfId="0" applyNumberFormat="1" applyFont="1" applyBorder="1" applyAlignment="1">
      <alignment horizontal="right"/>
    </xf>
    <xf numFmtId="10" fontId="55" fillId="0" borderId="1" xfId="0" applyNumberFormat="1" applyFont="1" applyBorder="1" applyAlignment="1">
      <alignment horizontal="right"/>
    </xf>
    <xf numFmtId="0" fontId="47" fillId="0" borderId="1" xfId="0" applyFont="1" applyBorder="1"/>
    <xf numFmtId="3" fontId="54" fillId="0" borderId="1" xfId="0" applyNumberFormat="1" applyFont="1" applyBorder="1" applyAlignment="1">
      <alignment horizontal="right"/>
    </xf>
    <xf numFmtId="10" fontId="58" fillId="0" borderId="1" xfId="0" applyNumberFormat="1" applyFont="1" applyBorder="1" applyAlignment="1">
      <alignment horizontal="right"/>
    </xf>
    <xf numFmtId="3" fontId="54" fillId="0" borderId="75" xfId="0" applyNumberFormat="1" applyFont="1" applyBorder="1" applyAlignment="1">
      <alignment horizontal="right"/>
    </xf>
    <xf numFmtId="0" fontId="63" fillId="0" borderId="49" xfId="0" applyFont="1" applyBorder="1"/>
    <xf numFmtId="0" fontId="63" fillId="0" borderId="1" xfId="0" applyFont="1" applyBorder="1"/>
    <xf numFmtId="3" fontId="53" fillId="0" borderId="42" xfId="0" applyNumberFormat="1" applyFont="1" applyBorder="1"/>
    <xf numFmtId="10" fontId="48" fillId="0" borderId="1" xfId="0" applyNumberFormat="1" applyFont="1" applyBorder="1" applyAlignment="1">
      <alignment horizontal="right"/>
    </xf>
    <xf numFmtId="0" fontId="45" fillId="0" borderId="49" xfId="0" applyFont="1" applyBorder="1"/>
    <xf numFmtId="10" fontId="52" fillId="0" borderId="1" xfId="0" applyNumberFormat="1" applyFont="1" applyBorder="1" applyAlignment="1">
      <alignment horizontal="right"/>
    </xf>
    <xf numFmtId="0" fontId="66" fillId="0" borderId="49" xfId="0" applyFont="1" applyBorder="1"/>
    <xf numFmtId="3" fontId="67" fillId="0" borderId="75" xfId="0" applyNumberFormat="1" applyFont="1" applyBorder="1"/>
    <xf numFmtId="3" fontId="52" fillId="0" borderId="1" xfId="0" applyNumberFormat="1" applyFont="1" applyBorder="1"/>
    <xf numFmtId="3" fontId="52" fillId="0" borderId="75" xfId="0" applyNumberFormat="1" applyFont="1" applyBorder="1"/>
    <xf numFmtId="3" fontId="68" fillId="0" borderId="75" xfId="0" applyNumberFormat="1" applyFont="1" applyBorder="1"/>
    <xf numFmtId="0" fontId="56" fillId="0" borderId="1" xfId="0" applyFont="1" applyBorder="1"/>
    <xf numFmtId="0" fontId="69" fillId="0" borderId="49" xfId="0" applyFont="1" applyBorder="1"/>
    <xf numFmtId="0" fontId="70" fillId="0" borderId="1" xfId="0" applyFont="1" applyBorder="1"/>
    <xf numFmtId="0" fontId="113" fillId="0" borderId="1" xfId="0" applyFont="1" applyBorder="1"/>
    <xf numFmtId="0" fontId="69" fillId="0" borderId="1" xfId="0" applyFont="1" applyBorder="1"/>
    <xf numFmtId="0" fontId="50" fillId="0" borderId="42" xfId="0" applyFont="1" applyBorder="1"/>
    <xf numFmtId="10" fontId="49" fillId="0" borderId="1" xfId="0" applyNumberFormat="1" applyFont="1" applyBorder="1"/>
    <xf numFmtId="0" fontId="48" fillId="0" borderId="49" xfId="0" applyFont="1" applyBorder="1"/>
    <xf numFmtId="0" fontId="48" fillId="0" borderId="1" xfId="0" applyFont="1" applyBorder="1"/>
    <xf numFmtId="3" fontId="67" fillId="0" borderId="1" xfId="0" applyNumberFormat="1" applyFont="1" applyBorder="1"/>
    <xf numFmtId="0" fontId="67" fillId="0" borderId="1" xfId="0" applyFont="1" applyBorder="1"/>
    <xf numFmtId="10" fontId="67" fillId="0" borderId="1" xfId="0" applyNumberFormat="1" applyFont="1" applyBorder="1"/>
    <xf numFmtId="0" fontId="67" fillId="0" borderId="75" xfId="0" applyFont="1" applyBorder="1"/>
    <xf numFmtId="3" fontId="49" fillId="0" borderId="75" xfId="0" applyNumberFormat="1" applyFont="1" applyBorder="1"/>
    <xf numFmtId="3" fontId="49" fillId="0" borderId="1" xfId="0" applyNumberFormat="1" applyFont="1" applyBorder="1"/>
    <xf numFmtId="0" fontId="49" fillId="0" borderId="1" xfId="0" applyFont="1" applyBorder="1"/>
    <xf numFmtId="0" fontId="49" fillId="0" borderId="75" xfId="0" applyFont="1" applyBorder="1"/>
    <xf numFmtId="10" fontId="50" fillId="0" borderId="1" xfId="0" applyNumberFormat="1" applyFont="1" applyBorder="1"/>
    <xf numFmtId="3" fontId="71" fillId="0" borderId="0" xfId="0" applyNumberFormat="1" applyFont="1" applyBorder="1"/>
    <xf numFmtId="0" fontId="71" fillId="0" borderId="0" xfId="0" applyFont="1" applyBorder="1"/>
    <xf numFmtId="10" fontId="71" fillId="0" borderId="0" xfId="0" applyNumberFormat="1" applyFont="1" applyBorder="1"/>
    <xf numFmtId="3" fontId="72" fillId="0" borderId="1" xfId="0" applyNumberFormat="1" applyFont="1" applyBorder="1"/>
    <xf numFmtId="3" fontId="72" fillId="0" borderId="75" xfId="0" applyNumberFormat="1" applyFont="1" applyBorder="1"/>
    <xf numFmtId="0" fontId="54" fillId="0" borderId="49" xfId="0" applyFont="1" applyBorder="1" applyAlignment="1">
      <alignment horizontal="left"/>
    </xf>
    <xf numFmtId="0" fontId="73" fillId="0" borderId="49" xfId="0" applyFont="1" applyBorder="1"/>
    <xf numFmtId="0" fontId="74" fillId="0" borderId="1" xfId="0" applyFont="1" applyBorder="1"/>
    <xf numFmtId="0" fontId="74" fillId="0" borderId="75" xfId="0" applyFont="1" applyBorder="1"/>
    <xf numFmtId="0" fontId="54" fillId="0" borderId="0" xfId="0" applyFont="1" applyBorder="1"/>
    <xf numFmtId="3" fontId="50" fillId="0" borderId="0" xfId="0" applyNumberFormat="1" applyFont="1" applyBorder="1"/>
    <xf numFmtId="0" fontId="50" fillId="0" borderId="0" xfId="0" applyFont="1" applyBorder="1"/>
    <xf numFmtId="10" fontId="50" fillId="0" borderId="0" xfId="0" applyNumberFormat="1" applyFont="1" applyBorder="1"/>
    <xf numFmtId="0" fontId="72" fillId="0" borderId="0" xfId="0" applyFont="1" applyBorder="1"/>
    <xf numFmtId="0" fontId="72" fillId="0" borderId="0" xfId="0" applyFont="1" applyFill="1" applyBorder="1"/>
    <xf numFmtId="3" fontId="72" fillId="0" borderId="0" xfId="0" applyNumberFormat="1" applyFont="1" applyBorder="1"/>
    <xf numFmtId="10" fontId="49" fillId="0" borderId="0" xfId="0" applyNumberFormat="1" applyFont="1" applyBorder="1"/>
    <xf numFmtId="0" fontId="56" fillId="0" borderId="0" xfId="0" applyFont="1" applyBorder="1"/>
    <xf numFmtId="0" fontId="69" fillId="0" borderId="49" xfId="0" applyFont="1" applyBorder="1" applyAlignment="1"/>
    <xf numFmtId="0" fontId="54" fillId="0" borderId="35" xfId="0" applyFont="1" applyBorder="1"/>
    <xf numFmtId="0" fontId="75" fillId="0" borderId="1" xfId="0" applyFont="1" applyBorder="1"/>
    <xf numFmtId="0" fontId="4" fillId="0" borderId="1" xfId="0" applyFont="1" applyBorder="1" applyAlignment="1">
      <alignment wrapText="1"/>
    </xf>
    <xf numFmtId="3" fontId="49" fillId="0" borderId="42" xfId="0" applyNumberFormat="1" applyFont="1" applyBorder="1"/>
    <xf numFmtId="0" fontId="76" fillId="0" borderId="1" xfId="0" applyFont="1" applyBorder="1"/>
    <xf numFmtId="0" fontId="54" fillId="0" borderId="29" xfId="0" applyFont="1" applyBorder="1"/>
    <xf numFmtId="0" fontId="63" fillId="0" borderId="29" xfId="0" applyFont="1" applyBorder="1"/>
    <xf numFmtId="3" fontId="50" fillId="0" borderId="29" xfId="0" applyNumberFormat="1" applyFont="1" applyBorder="1"/>
    <xf numFmtId="0" fontId="50" fillId="0" borderId="0" xfId="0" applyFont="1"/>
    <xf numFmtId="0" fontId="54" fillId="0" borderId="18" xfId="0" applyFont="1" applyBorder="1" applyAlignment="1">
      <alignment horizontal="center" vertical="center" wrapText="1"/>
    </xf>
    <xf numFmtId="0" fontId="71" fillId="0" borderId="0" xfId="0" applyFont="1"/>
    <xf numFmtId="0" fontId="74" fillId="0" borderId="0" xfId="0" applyFont="1"/>
    <xf numFmtId="3" fontId="50" fillId="0" borderId="0" xfId="0" applyNumberFormat="1" applyFont="1"/>
    <xf numFmtId="0" fontId="54" fillId="0" borderId="0" xfId="0" applyFont="1" applyBorder="1" applyAlignment="1">
      <alignment horizontal="center" vertical="center" wrapText="1"/>
    </xf>
    <xf numFmtId="0" fontId="76" fillId="0" borderId="0" xfId="0" applyFont="1" applyBorder="1"/>
    <xf numFmtId="3" fontId="49" fillId="0" borderId="0" xfId="0" applyNumberFormat="1" applyFont="1" applyBorder="1"/>
    <xf numFmtId="0" fontId="48" fillId="0" borderId="0" xfId="0" applyFont="1" applyBorder="1"/>
    <xf numFmtId="0" fontId="9" fillId="0" borderId="0" xfId="0" applyFont="1" applyBorder="1"/>
    <xf numFmtId="0" fontId="76" fillId="0" borderId="0" xfId="0" applyFont="1" applyBorder="1" applyAlignment="1">
      <alignment shrinkToFit="1"/>
    </xf>
    <xf numFmtId="0" fontId="52" fillId="0" borderId="0" xfId="0" applyFont="1" applyBorder="1"/>
    <xf numFmtId="3" fontId="53" fillId="0" borderId="0" xfId="0" applyNumberFormat="1" applyFont="1" applyBorder="1"/>
    <xf numFmtId="0" fontId="76" fillId="0" borderId="0" xfId="0" applyFont="1" applyBorder="1" applyAlignment="1"/>
    <xf numFmtId="3" fontId="50" fillId="0" borderId="0" xfId="0" applyNumberFormat="1" applyFont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/>
    <xf numFmtId="0" fontId="77" fillId="0" borderId="0" xfId="0" applyFont="1" applyBorder="1"/>
    <xf numFmtId="0" fontId="66" fillId="0" borderId="0" xfId="0" applyFont="1" applyBorder="1"/>
    <xf numFmtId="3" fontId="50" fillId="0" borderId="0" xfId="0" applyNumberFormat="1" applyFont="1" applyFill="1" applyBorder="1"/>
    <xf numFmtId="0" fontId="60" fillId="0" borderId="0" xfId="0" applyFont="1" applyBorder="1"/>
    <xf numFmtId="0" fontId="54" fillId="0" borderId="0" xfId="0" applyFont="1" applyBorder="1" applyAlignment="1">
      <alignment shrinkToFit="1"/>
    </xf>
    <xf numFmtId="0" fontId="54" fillId="0" borderId="0" xfId="0" applyFont="1" applyFill="1" applyBorder="1" applyAlignment="1">
      <alignment wrapText="1"/>
    </xf>
    <xf numFmtId="0" fontId="58" fillId="0" borderId="0" xfId="0" applyFont="1" applyBorder="1" applyAlignment="1">
      <alignment horizontal="left" shrinkToFit="1"/>
    </xf>
    <xf numFmtId="0" fontId="58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/>
    <xf numFmtId="0" fontId="54" fillId="0" borderId="0" xfId="0" applyFont="1" applyFill="1" applyBorder="1" applyAlignment="1"/>
    <xf numFmtId="3" fontId="52" fillId="0" borderId="0" xfId="0" applyNumberFormat="1" applyFont="1" applyBorder="1" applyAlignment="1">
      <alignment horizontal="right"/>
    </xf>
    <xf numFmtId="0" fontId="58" fillId="0" borderId="0" xfId="0" applyFont="1" applyBorder="1"/>
    <xf numFmtId="0" fontId="63" fillId="0" borderId="0" xfId="0" applyFont="1" applyBorder="1"/>
    <xf numFmtId="3" fontId="67" fillId="0" borderId="0" xfId="0" applyNumberFormat="1" applyFont="1" applyBorder="1"/>
    <xf numFmtId="0" fontId="78" fillId="0" borderId="0" xfId="0" applyFont="1" applyBorder="1"/>
    <xf numFmtId="3" fontId="52" fillId="0" borderId="0" xfId="0" applyNumberFormat="1" applyFont="1" applyBorder="1"/>
    <xf numFmtId="3" fontId="68" fillId="0" borderId="0" xfId="0" applyNumberFormat="1" applyFont="1" applyBorder="1"/>
    <xf numFmtId="0" fontId="72" fillId="3" borderId="0" xfId="0" applyFont="1" applyFill="1" applyBorder="1"/>
    <xf numFmtId="0" fontId="58" fillId="0" borderId="0" xfId="0" applyFont="1" applyBorder="1" applyAlignment="1">
      <alignment shrinkToFit="1"/>
    </xf>
    <xf numFmtId="0" fontId="76" fillId="3" borderId="0" xfId="0" applyFont="1" applyFill="1" applyBorder="1"/>
    <xf numFmtId="0" fontId="49" fillId="0" borderId="0" xfId="0" applyFont="1" applyBorder="1"/>
    <xf numFmtId="0" fontId="73" fillId="0" borderId="0" xfId="0" applyFont="1" applyBorder="1"/>
    <xf numFmtId="0" fontId="58" fillId="0" borderId="0" xfId="0" applyFont="1" applyBorder="1" applyAlignment="1">
      <alignment wrapText="1"/>
    </xf>
    <xf numFmtId="0" fontId="74" fillId="0" borderId="0" xfId="0" applyFont="1" applyBorder="1"/>
    <xf numFmtId="0" fontId="79" fillId="0" borderId="0" xfId="0" applyFont="1" applyBorder="1"/>
    <xf numFmtId="3" fontId="54" fillId="0" borderId="0" xfId="0" applyNumberFormat="1" applyFont="1" applyBorder="1"/>
    <xf numFmtId="3" fontId="48" fillId="0" borderId="0" xfId="0" applyNumberFormat="1" applyFont="1" applyBorder="1"/>
    <xf numFmtId="3" fontId="74" fillId="0" borderId="0" xfId="0" applyNumberFormat="1" applyFont="1" applyBorder="1"/>
    <xf numFmtId="0" fontId="80" fillId="0" borderId="0" xfId="0" applyFont="1"/>
    <xf numFmtId="3" fontId="80" fillId="0" borderId="0" xfId="0" applyNumberFormat="1" applyFont="1"/>
    <xf numFmtId="0" fontId="1" fillId="0" borderId="0" xfId="0" applyFont="1"/>
    <xf numFmtId="0" fontId="50" fillId="0" borderId="54" xfId="0" applyFont="1" applyBorder="1" applyAlignment="1">
      <alignment horizontal="center" vertical="center"/>
    </xf>
    <xf numFmtId="0" fontId="59" fillId="0" borderId="49" xfId="0" applyFont="1" applyFill="1" applyBorder="1"/>
    <xf numFmtId="0" fontId="81" fillId="0" borderId="49" xfId="0" applyFont="1" applyFill="1" applyBorder="1"/>
    <xf numFmtId="0" fontId="82" fillId="0" borderId="49" xfId="0" applyFont="1" applyFill="1" applyBorder="1"/>
    <xf numFmtId="0" fontId="54" fillId="0" borderId="49" xfId="0" applyFont="1" applyFill="1" applyBorder="1"/>
    <xf numFmtId="0" fontId="55" fillId="0" borderId="49" xfId="0" applyFont="1" applyFill="1" applyBorder="1"/>
    <xf numFmtId="0" fontId="39" fillId="0" borderId="1" xfId="0" applyFont="1" applyFill="1" applyBorder="1"/>
    <xf numFmtId="3" fontId="83" fillId="0" borderId="0" xfId="0" applyNumberFormat="1" applyFont="1" applyBorder="1"/>
    <xf numFmtId="0" fontId="68" fillId="0" borderId="0" xfId="0" applyFont="1" applyBorder="1"/>
    <xf numFmtId="0" fontId="85" fillId="0" borderId="49" xfId="0" applyFont="1" applyFill="1" applyBorder="1"/>
    <xf numFmtId="3" fontId="55" fillId="0" borderId="0" xfId="0" applyNumberFormat="1" applyFont="1" applyBorder="1"/>
    <xf numFmtId="3" fontId="57" fillId="0" borderId="0" xfId="0" applyNumberFormat="1" applyFont="1" applyBorder="1"/>
    <xf numFmtId="0" fontId="50" fillId="0" borderId="49" xfId="0" applyFont="1" applyFill="1" applyBorder="1"/>
    <xf numFmtId="0" fontId="86" fillId="0" borderId="0" xfId="0" applyFont="1" applyFill="1" applyBorder="1" applyAlignment="1">
      <alignment horizontal="left" indent="1"/>
    </xf>
    <xf numFmtId="0" fontId="54" fillId="0" borderId="0" xfId="0" applyFont="1" applyFill="1" applyBorder="1"/>
    <xf numFmtId="0" fontId="87" fillId="0" borderId="49" xfId="0" applyFont="1" applyFill="1" applyBorder="1"/>
    <xf numFmtId="0" fontId="60" fillId="0" borderId="49" xfId="0" applyFont="1" applyFill="1" applyBorder="1"/>
    <xf numFmtId="0" fontId="114" fillId="0" borderId="49" xfId="0" applyFont="1" applyFill="1" applyBorder="1"/>
    <xf numFmtId="0" fontId="78" fillId="0" borderId="49" xfId="0" applyFont="1" applyFill="1" applyBorder="1"/>
    <xf numFmtId="0" fontId="54" fillId="0" borderId="29" xfId="0" applyFont="1" applyFill="1" applyBorder="1"/>
    <xf numFmtId="0" fontId="87" fillId="0" borderId="29" xfId="0" applyFont="1" applyFill="1" applyBorder="1"/>
    <xf numFmtId="0" fontId="59" fillId="0" borderId="0" xfId="0" applyFont="1" applyFill="1" applyBorder="1"/>
    <xf numFmtId="0" fontId="55" fillId="0" borderId="0" xfId="0" applyFont="1" applyFill="1" applyBorder="1"/>
    <xf numFmtId="0" fontId="76" fillId="0" borderId="0" xfId="0" applyFont="1" applyFill="1" applyBorder="1"/>
    <xf numFmtId="0" fontId="50" fillId="0" borderId="0" xfId="0" applyFont="1" applyBorder="1" applyAlignment="1">
      <alignment horizontal="right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right" vertical="top"/>
    </xf>
    <xf numFmtId="3" fontId="88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3" fontId="89" fillId="0" borderId="73" xfId="0" applyNumberFormat="1" applyFont="1" applyBorder="1"/>
    <xf numFmtId="3" fontId="89" fillId="0" borderId="77" xfId="0" applyNumberFormat="1" applyFont="1" applyBorder="1"/>
    <xf numFmtId="3" fontId="90" fillId="0" borderId="75" xfId="0" applyNumberFormat="1" applyFont="1" applyBorder="1"/>
    <xf numFmtId="3" fontId="90" fillId="0" borderId="42" xfId="0" applyNumberFormat="1" applyFont="1" applyBorder="1"/>
    <xf numFmtId="3" fontId="16" fillId="0" borderId="75" xfId="0" applyNumberFormat="1" applyFont="1" applyBorder="1"/>
    <xf numFmtId="3" fontId="16" fillId="0" borderId="42" xfId="0" applyNumberFormat="1" applyFont="1" applyBorder="1"/>
    <xf numFmtId="3" fontId="16" fillId="0" borderId="75" xfId="0" applyNumberFormat="1" applyFont="1" applyFill="1" applyBorder="1"/>
    <xf numFmtId="3" fontId="39" fillId="0" borderId="75" xfId="0" applyNumberFormat="1" applyFont="1" applyBorder="1" applyAlignment="1">
      <alignment horizontal="right"/>
    </xf>
    <xf numFmtId="3" fontId="39" fillId="0" borderId="42" xfId="0" applyNumberFormat="1" applyFont="1" applyBorder="1" applyAlignment="1">
      <alignment horizontal="right"/>
    </xf>
    <xf numFmtId="3" fontId="89" fillId="0" borderId="75" xfId="0" applyNumberFormat="1" applyFont="1" applyBorder="1"/>
    <xf numFmtId="3" fontId="89" fillId="0" borderId="42" xfId="0" applyNumberFormat="1" applyFont="1" applyBorder="1"/>
    <xf numFmtId="3" fontId="47" fillId="0" borderId="75" xfId="0" applyNumberFormat="1" applyFont="1" applyBorder="1"/>
    <xf numFmtId="3" fontId="47" fillId="0" borderId="42" xfId="0" applyNumberFormat="1" applyFont="1" applyBorder="1"/>
    <xf numFmtId="3" fontId="91" fillId="0" borderId="75" xfId="0" applyNumberFormat="1" applyFont="1" applyBorder="1"/>
    <xf numFmtId="3" fontId="91" fillId="0" borderId="42" xfId="0" applyNumberFormat="1" applyFont="1" applyBorder="1"/>
    <xf numFmtId="3" fontId="92" fillId="0" borderId="75" xfId="0" applyNumberFormat="1" applyFont="1" applyBorder="1"/>
    <xf numFmtId="3" fontId="92" fillId="0" borderId="42" xfId="0" applyNumberFormat="1" applyFont="1" applyBorder="1"/>
    <xf numFmtId="3" fontId="39" fillId="0" borderId="75" xfId="0" applyNumberFormat="1" applyFont="1" applyBorder="1"/>
    <xf numFmtId="3" fontId="39" fillId="0" borderId="42" xfId="0" applyNumberFormat="1" applyFont="1" applyBorder="1"/>
    <xf numFmtId="3" fontId="115" fillId="0" borderId="75" xfId="0" applyNumberFormat="1" applyFont="1" applyBorder="1"/>
    <xf numFmtId="3" fontId="115" fillId="0" borderId="42" xfId="0" applyNumberFormat="1" applyFont="1" applyBorder="1"/>
    <xf numFmtId="0" fontId="16" fillId="0" borderId="75" xfId="0" applyFont="1" applyBorder="1"/>
    <xf numFmtId="0" fontId="16" fillId="0" borderId="42" xfId="0" applyFont="1" applyBorder="1"/>
    <xf numFmtId="3" fontId="16" fillId="0" borderId="1" xfId="0" applyNumberFormat="1" applyFont="1" applyBorder="1"/>
    <xf numFmtId="0" fontId="16" fillId="0" borderId="1" xfId="0" applyFont="1" applyBorder="1"/>
    <xf numFmtId="3" fontId="93" fillId="0" borderId="75" xfId="0" applyNumberFormat="1" applyFont="1" applyBorder="1"/>
    <xf numFmtId="3" fontId="93" fillId="0" borderId="42" xfId="0" applyNumberFormat="1" applyFont="1" applyBorder="1"/>
    <xf numFmtId="3" fontId="116" fillId="0" borderId="75" xfId="0" applyNumberFormat="1" applyFont="1" applyBorder="1"/>
    <xf numFmtId="3" fontId="116" fillId="0" borderId="42" xfId="0" applyNumberFormat="1" applyFont="1" applyBorder="1"/>
    <xf numFmtId="0" fontId="90" fillId="0" borderId="0" xfId="0" applyFont="1" applyBorder="1"/>
    <xf numFmtId="0" fontId="90" fillId="0" borderId="78" xfId="0" applyFont="1" applyBorder="1"/>
    <xf numFmtId="3" fontId="92" fillId="0" borderId="0" xfId="0" applyNumberFormat="1" applyFont="1" applyBorder="1"/>
    <xf numFmtId="3" fontId="92" fillId="0" borderId="78" xfId="0" applyNumberFormat="1" applyFont="1" applyBorder="1"/>
    <xf numFmtId="3" fontId="22" fillId="0" borderId="1" xfId="0" applyNumberFormat="1" applyFont="1" applyBorder="1"/>
    <xf numFmtId="3" fontId="22" fillId="0" borderId="42" xfId="0" applyNumberFormat="1" applyFont="1" applyBorder="1"/>
    <xf numFmtId="3" fontId="89" fillId="0" borderId="1" xfId="0" applyNumberFormat="1" applyFont="1" applyBorder="1"/>
    <xf numFmtId="3" fontId="89" fillId="0" borderId="29" xfId="0" applyNumberFormat="1" applyFont="1" applyBorder="1"/>
    <xf numFmtId="3" fontId="89" fillId="0" borderId="79" xfId="0" applyNumberFormat="1" applyFont="1" applyBorder="1"/>
    <xf numFmtId="0" fontId="47" fillId="0" borderId="1" xfId="0" applyFont="1" applyBorder="1" applyAlignment="1">
      <alignment wrapText="1"/>
    </xf>
    <xf numFmtId="0" fontId="16" fillId="0" borderId="1" xfId="0" applyFont="1" applyBorder="1" applyAlignment="1">
      <alignment shrinkToFit="1"/>
    </xf>
    <xf numFmtId="0" fontId="47" fillId="0" borderId="1" xfId="0" applyFont="1" applyBorder="1" applyAlignment="1">
      <alignment shrinkToFit="1"/>
    </xf>
    <xf numFmtId="0" fontId="39" fillId="0" borderId="1" xfId="0" applyFont="1" applyBorder="1"/>
    <xf numFmtId="0" fontId="39" fillId="0" borderId="1" xfId="0" applyFont="1" applyBorder="1" applyAlignment="1">
      <alignment shrinkToFit="1"/>
    </xf>
    <xf numFmtId="0" fontId="39" fillId="0" borderId="1" xfId="0" applyFont="1" applyBorder="1" applyAlignment="1">
      <alignment horizontal="left"/>
    </xf>
    <xf numFmtId="0" fontId="47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left" shrinkToFit="1"/>
    </xf>
    <xf numFmtId="0" fontId="117" fillId="0" borderId="0" xfId="0" applyFont="1" applyFill="1" applyBorder="1"/>
    <xf numFmtId="0" fontId="54" fillId="0" borderId="78" xfId="0" applyFont="1" applyFill="1" applyBorder="1"/>
    <xf numFmtId="3" fontId="50" fillId="0" borderId="0" xfId="0" applyNumberFormat="1" applyFont="1" applyBorder="1" applyAlignment="1">
      <alignment horizontal="right"/>
    </xf>
    <xf numFmtId="0" fontId="59" fillId="0" borderId="1" xfId="0" applyFont="1" applyFill="1" applyBorder="1"/>
    <xf numFmtId="3" fontId="118" fillId="0" borderId="1" xfId="0" applyNumberFormat="1" applyFont="1" applyFill="1" applyBorder="1"/>
    <xf numFmtId="3" fontId="118" fillId="0" borderId="42" xfId="0" applyNumberFormat="1" applyFont="1" applyFill="1" applyBorder="1"/>
    <xf numFmtId="0" fontId="82" fillId="0" borderId="1" xfId="0" applyFont="1" applyFill="1" applyBorder="1"/>
    <xf numFmtId="0" fontId="55" fillId="0" borderId="1" xfId="0" applyFont="1" applyFill="1" applyBorder="1"/>
    <xf numFmtId="0" fontId="54" fillId="0" borderId="1" xfId="0" applyFont="1" applyFill="1" applyBorder="1"/>
    <xf numFmtId="0" fontId="52" fillId="0" borderId="1" xfId="0" applyFont="1" applyFill="1" applyBorder="1"/>
    <xf numFmtId="3" fontId="119" fillId="0" borderId="1" xfId="0" applyNumberFormat="1" applyFont="1" applyFill="1" applyBorder="1"/>
    <xf numFmtId="3" fontId="119" fillId="0" borderId="42" xfId="0" applyNumberFormat="1" applyFont="1" applyFill="1" applyBorder="1"/>
    <xf numFmtId="0" fontId="78" fillId="0" borderId="1" xfId="0" applyFont="1" applyFill="1" applyBorder="1"/>
    <xf numFmtId="0" fontId="94" fillId="0" borderId="1" xfId="0" applyFont="1" applyBorder="1"/>
    <xf numFmtId="0" fontId="48" fillId="0" borderId="1" xfId="0" applyFont="1" applyFill="1" applyBorder="1"/>
    <xf numFmtId="0" fontId="76" fillId="0" borderId="1" xfId="0" applyFont="1" applyFill="1" applyBorder="1" applyAlignment="1"/>
    <xf numFmtId="0" fontId="63" fillId="0" borderId="1" xfId="0" applyFont="1" applyFill="1" applyBorder="1"/>
    <xf numFmtId="0" fontId="76" fillId="0" borderId="1" xfId="0" applyFont="1" applyFill="1" applyBorder="1"/>
    <xf numFmtId="0" fontId="52" fillId="0" borderId="29" xfId="0" applyFont="1" applyFill="1" applyBorder="1"/>
    <xf numFmtId="0" fontId="63" fillId="0" borderId="19" xfId="0" applyFont="1" applyFill="1" applyBorder="1" applyAlignment="1"/>
    <xf numFmtId="3" fontId="69" fillId="0" borderId="80" xfId="0" applyNumberFormat="1" applyFont="1" applyFill="1" applyBorder="1" applyAlignment="1">
      <alignment horizontal="left"/>
    </xf>
    <xf numFmtId="3" fontId="69" fillId="0" borderId="81" xfId="0" applyNumberFormat="1" applyFont="1" applyFill="1" applyBorder="1" applyAlignment="1">
      <alignment horizontal="left"/>
    </xf>
    <xf numFmtId="3" fontId="59" fillId="0" borderId="49" xfId="0" applyNumberFormat="1" applyFont="1" applyFill="1" applyBorder="1" applyAlignment="1">
      <alignment horizontal="right"/>
    </xf>
    <xf numFmtId="3" fontId="59" fillId="0" borderId="82" xfId="0" applyNumberFormat="1" applyFont="1" applyFill="1" applyBorder="1" applyAlignment="1">
      <alignment horizontal="right"/>
    </xf>
    <xf numFmtId="3" fontId="55" fillId="0" borderId="49" xfId="0" applyNumberFormat="1" applyFont="1" applyFill="1" applyBorder="1" applyAlignment="1">
      <alignment horizontal="right"/>
    </xf>
    <xf numFmtId="3" fontId="55" fillId="0" borderId="82" xfId="0" applyNumberFormat="1" applyFont="1" applyFill="1" applyBorder="1" applyAlignment="1">
      <alignment horizontal="right"/>
    </xf>
    <xf numFmtId="0" fontId="50" fillId="0" borderId="0" xfId="0" applyFont="1" applyBorder="1" applyAlignment="1">
      <alignment wrapText="1"/>
    </xf>
    <xf numFmtId="10" fontId="68" fillId="0" borderId="0" xfId="0" applyNumberFormat="1" applyFont="1" applyBorder="1"/>
    <xf numFmtId="3" fontId="54" fillId="0" borderId="0" xfId="0" applyNumberFormat="1" applyFont="1" applyFill="1" applyBorder="1"/>
    <xf numFmtId="3" fontId="59" fillId="0" borderId="1" xfId="0" applyNumberFormat="1" applyFont="1" applyFill="1" applyBorder="1" applyAlignment="1">
      <alignment horizontal="right"/>
    </xf>
    <xf numFmtId="3" fontId="59" fillId="0" borderId="42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left" indent="1"/>
    </xf>
    <xf numFmtId="3" fontId="59" fillId="0" borderId="0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 horizontal="left" indent="1"/>
    </xf>
    <xf numFmtId="3" fontId="63" fillId="0" borderId="1" xfId="0" applyNumberFormat="1" applyFont="1" applyFill="1" applyBorder="1"/>
    <xf numFmtId="3" fontId="63" fillId="0" borderId="42" xfId="0" applyNumberFormat="1" applyFont="1" applyFill="1" applyBorder="1"/>
    <xf numFmtId="0" fontId="54" fillId="4" borderId="70" xfId="0" applyFont="1" applyFill="1" applyBorder="1"/>
    <xf numFmtId="0" fontId="54" fillId="4" borderId="82" xfId="0" applyFont="1" applyFill="1" applyBorder="1"/>
    <xf numFmtId="0" fontId="52" fillId="0" borderId="0" xfId="0" applyFont="1" applyFill="1" applyBorder="1" applyAlignment="1"/>
    <xf numFmtId="3" fontId="59" fillId="4" borderId="1" xfId="0" applyNumberFormat="1" applyFont="1" applyFill="1" applyBorder="1"/>
    <xf numFmtId="3" fontId="59" fillId="4" borderId="42" xfId="0" applyNumberFormat="1" applyFont="1" applyFill="1" applyBorder="1"/>
    <xf numFmtId="3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55" fillId="0" borderId="1" xfId="0" applyNumberFormat="1" applyFont="1" applyFill="1" applyBorder="1"/>
    <xf numFmtId="0" fontId="55" fillId="0" borderId="42" xfId="0" applyFont="1" applyFill="1" applyBorder="1"/>
    <xf numFmtId="3" fontId="81" fillId="0" borderId="0" xfId="0" applyNumberFormat="1" applyFont="1" applyFill="1" applyBorder="1" applyAlignment="1">
      <alignment horizontal="right"/>
    </xf>
    <xf numFmtId="10" fontId="95" fillId="0" borderId="0" xfId="0" applyNumberFormat="1" applyFont="1" applyBorder="1"/>
    <xf numFmtId="0" fontId="86" fillId="0" borderId="0" xfId="0" applyFont="1" applyFill="1" applyBorder="1"/>
    <xf numFmtId="3" fontId="55" fillId="0" borderId="0" xfId="0" applyNumberFormat="1" applyFont="1" applyFill="1" applyBorder="1" applyAlignment="1">
      <alignment horizontal="right"/>
    </xf>
    <xf numFmtId="0" fontId="54" fillId="4" borderId="1" xfId="0" applyFont="1" applyFill="1" applyBorder="1"/>
    <xf numFmtId="3" fontId="52" fillId="0" borderId="1" xfId="0" applyNumberFormat="1" applyFont="1" applyFill="1" applyBorder="1"/>
    <xf numFmtId="0" fontId="114" fillId="0" borderId="1" xfId="0" applyFont="1" applyFill="1" applyBorder="1"/>
    <xf numFmtId="0" fontId="77" fillId="0" borderId="1" xfId="0" applyFont="1" applyFill="1" applyBorder="1"/>
    <xf numFmtId="0" fontId="81" fillId="0" borderId="1" xfId="0" applyFont="1" applyFill="1" applyBorder="1"/>
    <xf numFmtId="0" fontId="81" fillId="0" borderId="75" xfId="0" applyFont="1" applyFill="1" applyBorder="1"/>
    <xf numFmtId="0" fontId="81" fillId="0" borderId="70" xfId="0" applyFont="1" applyFill="1" applyBorder="1"/>
    <xf numFmtId="0" fontId="81" fillId="0" borderId="0" xfId="0" applyFont="1" applyFill="1" applyBorder="1" applyAlignment="1">
      <alignment horizontal="left" indent="1"/>
    </xf>
    <xf numFmtId="3" fontId="55" fillId="0" borderId="42" xfId="0" applyNumberFormat="1" applyFont="1" applyFill="1" applyBorder="1"/>
    <xf numFmtId="3" fontId="50" fillId="0" borderId="0" xfId="0" applyNumberFormat="1" applyFont="1" applyFill="1" applyBorder="1" applyAlignment="1">
      <alignment horizontal="right"/>
    </xf>
    <xf numFmtId="0" fontId="117" fillId="0" borderId="1" xfId="0" applyFont="1" applyFill="1" applyBorder="1" applyAlignment="1"/>
    <xf numFmtId="0" fontId="54" fillId="0" borderId="75" xfId="0" applyFont="1" applyFill="1" applyBorder="1"/>
    <xf numFmtId="0" fontId="54" fillId="0" borderId="70" xfId="0" applyFont="1" applyFill="1" applyBorder="1"/>
    <xf numFmtId="0" fontId="54" fillId="0" borderId="82" xfId="0" applyFont="1" applyFill="1" applyBorder="1"/>
    <xf numFmtId="3" fontId="95" fillId="0" borderId="0" xfId="0" applyNumberFormat="1" applyFont="1" applyFill="1" applyBorder="1" applyAlignment="1">
      <alignment horizontal="right"/>
    </xf>
    <xf numFmtId="3" fontId="95" fillId="0" borderId="0" xfId="0" applyNumberFormat="1" applyFont="1" applyBorder="1" applyAlignment="1">
      <alignment horizontal="right"/>
    </xf>
    <xf numFmtId="3" fontId="95" fillId="0" borderId="0" xfId="0" applyNumberFormat="1" applyFont="1" applyBorder="1"/>
    <xf numFmtId="3" fontId="59" fillId="0" borderId="1" xfId="0" applyNumberFormat="1" applyFont="1" applyFill="1" applyBorder="1"/>
    <xf numFmtId="3" fontId="59" fillId="0" borderId="42" xfId="0" applyNumberFormat="1" applyFont="1" applyFill="1" applyBorder="1"/>
    <xf numFmtId="3" fontId="96" fillId="0" borderId="42" xfId="0" applyNumberFormat="1" applyFont="1" applyFill="1" applyBorder="1"/>
    <xf numFmtId="3" fontId="57" fillId="4" borderId="1" xfId="0" applyNumberFormat="1" applyFont="1" applyFill="1" applyBorder="1"/>
    <xf numFmtId="3" fontId="57" fillId="4" borderId="42" xfId="0" applyNumberFormat="1" applyFont="1" applyFill="1" applyBorder="1"/>
    <xf numFmtId="3" fontId="55" fillId="0" borderId="1" xfId="0" applyNumberFormat="1" applyFont="1" applyFill="1" applyBorder="1" applyAlignment="1"/>
    <xf numFmtId="3" fontId="55" fillId="0" borderId="42" xfId="0" applyNumberFormat="1" applyFont="1" applyFill="1" applyBorder="1" applyAlignment="1"/>
    <xf numFmtId="3" fontId="57" fillId="0" borderId="1" xfId="0" applyNumberFormat="1" applyFont="1" applyBorder="1" applyAlignment="1"/>
    <xf numFmtId="3" fontId="48" fillId="0" borderId="1" xfId="0" applyNumberFormat="1" applyFont="1" applyFill="1" applyBorder="1"/>
    <xf numFmtId="3" fontId="48" fillId="0" borderId="42" xfId="0" applyNumberFormat="1" applyFont="1" applyFill="1" applyBorder="1"/>
    <xf numFmtId="3" fontId="76" fillId="0" borderId="1" xfId="0" applyNumberFormat="1" applyFont="1" applyFill="1" applyBorder="1"/>
    <xf numFmtId="3" fontId="76" fillId="0" borderId="42" xfId="0" applyNumberFormat="1" applyFont="1" applyFill="1" applyBorder="1"/>
    <xf numFmtId="3" fontId="52" fillId="0" borderId="79" xfId="0" applyNumberFormat="1" applyFont="1" applyFill="1" applyBorder="1"/>
    <xf numFmtId="0" fontId="120" fillId="5" borderId="114" xfId="0" applyFont="1" applyFill="1" applyBorder="1" applyAlignment="1">
      <alignment vertical="top" wrapText="1"/>
    </xf>
    <xf numFmtId="0" fontId="120" fillId="5" borderId="114" xfId="0" applyFont="1" applyFill="1" applyBorder="1" applyAlignment="1">
      <alignment horizontal="right" vertical="top"/>
    </xf>
    <xf numFmtId="0" fontId="120" fillId="6" borderId="114" xfId="0" applyFont="1" applyFill="1" applyBorder="1" applyAlignment="1">
      <alignment vertical="top" wrapText="1"/>
    </xf>
    <xf numFmtId="0" fontId="120" fillId="6" borderId="114" xfId="0" applyFont="1" applyFill="1" applyBorder="1" applyAlignment="1">
      <alignment horizontal="right" vertical="top"/>
    </xf>
    <xf numFmtId="0" fontId="121" fillId="0" borderId="114" xfId="0" applyFont="1" applyFill="1" applyBorder="1" applyAlignment="1">
      <alignment horizontal="center" vertical="center" wrapText="1"/>
    </xf>
    <xf numFmtId="0" fontId="121" fillId="0" borderId="1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1" fillId="7" borderId="116" xfId="0" applyFont="1" applyFill="1" applyBorder="1" applyAlignment="1">
      <alignment horizontal="center" vertical="top" wrapText="1"/>
    </xf>
    <xf numFmtId="0" fontId="121" fillId="7" borderId="117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0" fontId="50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3" fontId="122" fillId="0" borderId="60" xfId="0" applyNumberFormat="1" applyFont="1" applyBorder="1" applyAlignment="1"/>
    <xf numFmtId="0" fontId="121" fillId="0" borderId="118" xfId="0" applyFont="1" applyFill="1" applyBorder="1" applyAlignment="1">
      <alignment vertical="top" wrapText="1"/>
    </xf>
    <xf numFmtId="0" fontId="0" fillId="0" borderId="0" xfId="0" applyFill="1"/>
    <xf numFmtId="0" fontId="121" fillId="0" borderId="0" xfId="0" applyFont="1" applyFill="1" applyBorder="1" applyAlignment="1">
      <alignment vertical="top" wrapText="1"/>
    </xf>
    <xf numFmtId="0" fontId="121" fillId="8" borderId="114" xfId="0" applyFont="1" applyFill="1" applyBorder="1" applyAlignment="1">
      <alignment vertical="top" wrapText="1"/>
    </xf>
    <xf numFmtId="0" fontId="5" fillId="8" borderId="114" xfId="0" applyFont="1" applyFill="1" applyBorder="1" applyAlignment="1">
      <alignment vertical="top" wrapText="1"/>
    </xf>
    <xf numFmtId="0" fontId="9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20" fillId="7" borderId="115" xfId="0" applyFont="1" applyFill="1" applyBorder="1" applyAlignment="1">
      <alignment horizontal="center" vertical="center" wrapText="1"/>
    </xf>
    <xf numFmtId="0" fontId="82" fillId="0" borderId="75" xfId="0" applyFont="1" applyFill="1" applyBorder="1" applyAlignment="1">
      <alignment horizontal="left"/>
    </xf>
    <xf numFmtId="0" fontId="82" fillId="0" borderId="49" xfId="0" applyFont="1" applyFill="1" applyBorder="1" applyAlignment="1">
      <alignment horizontal="left"/>
    </xf>
    <xf numFmtId="0" fontId="82" fillId="0" borderId="75" xfId="0" applyFont="1" applyFill="1" applyBorder="1" applyAlignment="1">
      <alignment horizontal="center"/>
    </xf>
    <xf numFmtId="0" fontId="123" fillId="0" borderId="49" xfId="0" applyFont="1" applyFill="1" applyBorder="1"/>
    <xf numFmtId="0" fontId="2" fillId="0" borderId="83" xfId="0" applyFont="1" applyBorder="1" applyAlignment="1">
      <alignment wrapText="1"/>
    </xf>
    <xf numFmtId="0" fontId="3" fillId="0" borderId="52" xfId="0" applyFont="1" applyBorder="1" applyAlignment="1">
      <alignment horizontal="left" vertical="center" wrapText="1"/>
    </xf>
    <xf numFmtId="3" fontId="3" fillId="0" borderId="84" xfId="0" applyNumberFormat="1" applyFont="1" applyBorder="1"/>
    <xf numFmtId="0" fontId="4" fillId="0" borderId="5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5" fillId="0" borderId="75" xfId="0" applyFont="1" applyFill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80" fillId="0" borderId="0" xfId="0" applyFont="1" applyAlignment="1"/>
    <xf numFmtId="0" fontId="98" fillId="0" borderId="0" xfId="0" applyFont="1" applyAlignment="1">
      <alignment horizontal="right"/>
    </xf>
    <xf numFmtId="0" fontId="48" fillId="0" borderId="85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8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62" xfId="0" applyFont="1" applyBorder="1" applyAlignment="1">
      <alignment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6" xfId="0" applyFont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/>
    <xf numFmtId="0" fontId="49" fillId="0" borderId="0" xfId="0" applyFont="1" applyBorder="1" applyAlignment="1">
      <alignment horizontal="right"/>
    </xf>
    <xf numFmtId="0" fontId="81" fillId="0" borderId="0" xfId="0" applyFont="1" applyFill="1" applyBorder="1"/>
    <xf numFmtId="0" fontId="58" fillId="0" borderId="1" xfId="0" applyFont="1" applyFill="1" applyBorder="1"/>
    <xf numFmtId="0" fontId="82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3" fontId="99" fillId="0" borderId="1" xfId="0" applyNumberFormat="1" applyFont="1" applyFill="1" applyBorder="1" applyAlignment="1">
      <alignment horizontal="right"/>
    </xf>
    <xf numFmtId="3" fontId="99" fillId="0" borderId="42" xfId="0" applyNumberFormat="1" applyFont="1" applyFill="1" applyBorder="1" applyAlignment="1">
      <alignment horizontal="right"/>
    </xf>
    <xf numFmtId="0" fontId="58" fillId="0" borderId="75" xfId="0" applyFont="1" applyFill="1" applyBorder="1"/>
    <xf numFmtId="3" fontId="58" fillId="0" borderId="75" xfId="0" applyNumberFormat="1" applyFont="1" applyFill="1" applyBorder="1" applyAlignment="1">
      <alignment horizontal="right"/>
    </xf>
    <xf numFmtId="3" fontId="58" fillId="0" borderId="42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 wrapText="1" indent="1"/>
    </xf>
    <xf numFmtId="3" fontId="58" fillId="0" borderId="0" xfId="0" applyNumberFormat="1" applyFont="1" applyFill="1" applyBorder="1"/>
    <xf numFmtId="3" fontId="58" fillId="0" borderId="0" xfId="0" applyNumberFormat="1" applyFont="1" applyFill="1" applyBorder="1" applyAlignment="1">
      <alignment horizontal="right"/>
    </xf>
    <xf numFmtId="3" fontId="54" fillId="0" borderId="75" xfId="0" applyNumberFormat="1" applyFont="1" applyFill="1" applyBorder="1" applyAlignment="1">
      <alignment horizontal="right"/>
    </xf>
    <xf numFmtId="3" fontId="54" fillId="0" borderId="42" xfId="0" applyNumberFormat="1" applyFont="1" applyFill="1" applyBorder="1" applyAlignment="1">
      <alignment horizontal="right"/>
    </xf>
    <xf numFmtId="0" fontId="100" fillId="0" borderId="49" xfId="0" applyFont="1" applyFill="1" applyBorder="1"/>
    <xf numFmtId="0" fontId="54" fillId="0" borderId="1" xfId="0" applyFont="1" applyFill="1" applyBorder="1" applyAlignment="1">
      <alignment wrapText="1"/>
    </xf>
    <xf numFmtId="3" fontId="54" fillId="0" borderId="1" xfId="0" applyNumberFormat="1" applyFont="1" applyFill="1" applyBorder="1" applyAlignment="1">
      <alignment horizontal="right"/>
    </xf>
    <xf numFmtId="0" fontId="95" fillId="0" borderId="0" xfId="0" applyFont="1" applyBorder="1" applyAlignment="1">
      <alignment horizontal="right"/>
    </xf>
    <xf numFmtId="3" fontId="58" fillId="0" borderId="1" xfId="0" applyNumberFormat="1" applyFont="1" applyFill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10" fontId="83" fillId="0" borderId="0" xfId="0" applyNumberFormat="1" applyFont="1" applyBorder="1"/>
    <xf numFmtId="3" fontId="81" fillId="0" borderId="0" xfId="0" applyNumberFormat="1" applyFont="1" applyFill="1" applyBorder="1"/>
    <xf numFmtId="0" fontId="84" fillId="0" borderId="49" xfId="0" applyFont="1" applyFill="1" applyBorder="1"/>
    <xf numFmtId="0" fontId="84" fillId="0" borderId="1" xfId="0" applyFont="1" applyFill="1" applyBorder="1"/>
    <xf numFmtId="3" fontId="84" fillId="0" borderId="1" xfId="0" applyNumberFormat="1" applyFont="1" applyFill="1" applyBorder="1" applyAlignment="1">
      <alignment horizontal="right"/>
    </xf>
    <xf numFmtId="3" fontId="84" fillId="0" borderId="42" xfId="0" applyNumberFormat="1" applyFont="1" applyFill="1" applyBorder="1" applyAlignment="1">
      <alignment horizontal="right"/>
    </xf>
    <xf numFmtId="3" fontId="84" fillId="0" borderId="49" xfId="0" applyNumberFormat="1" applyFont="1" applyFill="1" applyBorder="1" applyAlignment="1">
      <alignment horizontal="right"/>
    </xf>
    <xf numFmtId="3" fontId="84" fillId="0" borderId="82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horizontal="left" wrapText="1"/>
    </xf>
    <xf numFmtId="3" fontId="58" fillId="0" borderId="49" xfId="0" applyNumberFormat="1" applyFont="1" applyFill="1" applyBorder="1" applyAlignment="1">
      <alignment horizontal="right"/>
    </xf>
    <xf numFmtId="3" fontId="58" fillId="0" borderId="82" xfId="0" applyNumberFormat="1" applyFont="1" applyFill="1" applyBorder="1" applyAlignment="1">
      <alignment horizontal="right"/>
    </xf>
    <xf numFmtId="0" fontId="58" fillId="0" borderId="0" xfId="0" applyFont="1" applyFill="1" applyBorder="1"/>
    <xf numFmtId="0" fontId="52" fillId="0" borderId="49" xfId="0" applyFont="1" applyFill="1" applyBorder="1"/>
    <xf numFmtId="3" fontId="52" fillId="0" borderId="0" xfId="0" applyNumberFormat="1" applyFont="1" applyFill="1" applyBorder="1" applyAlignment="1">
      <alignment horizontal="right"/>
    </xf>
    <xf numFmtId="0" fontId="50" fillId="4" borderId="1" xfId="0" applyFont="1" applyFill="1" applyBorder="1"/>
    <xf numFmtId="0" fontId="54" fillId="4" borderId="42" xfId="0" applyFont="1" applyFill="1" applyBorder="1"/>
    <xf numFmtId="0" fontId="58" fillId="0" borderId="42" xfId="0" applyFont="1" applyFill="1" applyBorder="1"/>
    <xf numFmtId="3" fontId="86" fillId="0" borderId="0" xfId="0" applyNumberFormat="1" applyFont="1" applyFill="1" applyBorder="1" applyAlignment="1">
      <alignment horizontal="right"/>
    </xf>
    <xf numFmtId="0" fontId="54" fillId="0" borderId="42" xfId="0" applyFont="1" applyFill="1" applyBorder="1"/>
    <xf numFmtId="0" fontId="54" fillId="0" borderId="43" xfId="0" applyFont="1" applyFill="1" applyBorder="1"/>
    <xf numFmtId="0" fontId="54" fillId="4" borderId="43" xfId="0" applyFont="1" applyFill="1" applyBorder="1"/>
    <xf numFmtId="0" fontId="54" fillId="0" borderId="44" xfId="0" applyFont="1" applyFill="1" applyBorder="1"/>
    <xf numFmtId="0" fontId="54" fillId="0" borderId="36" xfId="0" applyFont="1" applyFill="1" applyBorder="1"/>
    <xf numFmtId="0" fontId="117" fillId="0" borderId="80" xfId="0" applyFont="1" applyFill="1" applyBorder="1"/>
    <xf numFmtId="0" fontId="101" fillId="0" borderId="80" xfId="0" applyFont="1" applyFill="1" applyBorder="1"/>
    <xf numFmtId="0" fontId="101" fillId="0" borderId="19" xfId="0" applyFont="1" applyFill="1" applyBorder="1"/>
    <xf numFmtId="0" fontId="101" fillId="0" borderId="73" xfId="0" applyFont="1" applyFill="1" applyBorder="1"/>
    <xf numFmtId="0" fontId="54" fillId="0" borderId="51" xfId="0" applyFont="1" applyFill="1" applyBorder="1"/>
    <xf numFmtId="0" fontId="54" fillId="0" borderId="88" xfId="0" applyFont="1" applyFill="1" applyBorder="1"/>
    <xf numFmtId="0" fontId="87" fillId="0" borderId="0" xfId="0" applyFont="1" applyFill="1" applyBorder="1"/>
    <xf numFmtId="3" fontId="102" fillId="0" borderId="0" xfId="0" applyNumberFormat="1" applyFont="1" applyBorder="1" applyAlignment="1">
      <alignment horizontal="right"/>
    </xf>
    <xf numFmtId="0" fontId="102" fillId="0" borderId="0" xfId="0" applyFont="1" applyBorder="1" applyAlignment="1">
      <alignment horizontal="right"/>
    </xf>
    <xf numFmtId="0" fontId="102" fillId="0" borderId="0" xfId="0" applyFont="1" applyBorder="1"/>
    <xf numFmtId="3" fontId="102" fillId="0" borderId="0" xfId="0" applyNumberFormat="1" applyFont="1" applyBorder="1"/>
    <xf numFmtId="0" fontId="52" fillId="0" borderId="0" xfId="0" applyFont="1" applyFill="1" applyBorder="1"/>
    <xf numFmtId="0" fontId="50" fillId="4" borderId="0" xfId="0" applyFont="1" applyFill="1" applyBorder="1" applyAlignment="1"/>
    <xf numFmtId="10" fontId="103" fillId="0" borderId="0" xfId="0" applyNumberFormat="1" applyFont="1" applyBorder="1"/>
    <xf numFmtId="0" fontId="57" fillId="0" borderId="0" xfId="0" applyFont="1" applyBorder="1"/>
    <xf numFmtId="3" fontId="57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10" fontId="102" fillId="0" borderId="0" xfId="0" applyNumberFormat="1" applyFont="1" applyBorder="1"/>
    <xf numFmtId="0" fontId="63" fillId="0" borderId="0" xfId="0" applyFont="1" applyFill="1" applyBorder="1" applyAlignment="1"/>
    <xf numFmtId="3" fontId="53" fillId="0" borderId="80" xfId="0" applyNumberFormat="1" applyFont="1" applyBorder="1" applyAlignment="1">
      <alignment horizontal="right"/>
    </xf>
    <xf numFmtId="3" fontId="53" fillId="0" borderId="19" xfId="0" applyNumberFormat="1" applyFont="1" applyBorder="1" applyAlignment="1">
      <alignment horizontal="right"/>
    </xf>
    <xf numFmtId="3" fontId="53" fillId="0" borderId="7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4" fillId="0" borderId="19" xfId="0" applyFont="1" applyFill="1" applyBorder="1"/>
    <xf numFmtId="0" fontId="58" fillId="0" borderId="19" xfId="0" applyFont="1" applyFill="1" applyBorder="1"/>
    <xf numFmtId="3" fontId="50" fillId="0" borderId="70" xfId="0" applyNumberFormat="1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10" fontId="53" fillId="0" borderId="1" xfId="0" applyNumberFormat="1" applyFont="1" applyBorder="1"/>
    <xf numFmtId="0" fontId="53" fillId="0" borderId="75" xfId="0" applyFont="1" applyBorder="1" applyAlignment="1">
      <alignment horizontal="right"/>
    </xf>
    <xf numFmtId="0" fontId="66" fillId="0" borderId="0" xfId="0" applyFont="1" applyFill="1" applyBorder="1"/>
    <xf numFmtId="0" fontId="77" fillId="0" borderId="0" xfId="0" applyFont="1" applyFill="1" applyBorder="1"/>
    <xf numFmtId="0" fontId="50" fillId="0" borderId="1" xfId="0" applyFont="1" applyBorder="1" applyAlignment="1">
      <alignment horizontal="right"/>
    </xf>
    <xf numFmtId="0" fontId="50" fillId="0" borderId="75" xfId="0" applyFont="1" applyBorder="1" applyAlignment="1">
      <alignment horizontal="right"/>
    </xf>
    <xf numFmtId="0" fontId="104" fillId="0" borderId="0" xfId="0" applyFont="1" applyFill="1" applyBorder="1"/>
    <xf numFmtId="3" fontId="95" fillId="0" borderId="70" xfId="0" applyNumberFormat="1" applyFont="1" applyBorder="1" applyAlignment="1">
      <alignment horizontal="right"/>
    </xf>
    <xf numFmtId="0" fontId="95" fillId="0" borderId="1" xfId="0" applyFont="1" applyBorder="1" applyAlignment="1">
      <alignment horizontal="right"/>
    </xf>
    <xf numFmtId="10" fontId="95" fillId="0" borderId="1" xfId="0" applyNumberFormat="1" applyFont="1" applyBorder="1"/>
    <xf numFmtId="0" fontId="95" fillId="0" borderId="75" xfId="0" applyFont="1" applyBorder="1" applyAlignment="1">
      <alignment horizontal="right"/>
    </xf>
    <xf numFmtId="3" fontId="59" fillId="0" borderId="70" xfId="0" applyNumberFormat="1" applyFont="1" applyFill="1" applyBorder="1" applyAlignment="1">
      <alignment horizontal="right"/>
    </xf>
    <xf numFmtId="3" fontId="59" fillId="0" borderId="75" xfId="0" applyNumberFormat="1" applyFont="1" applyFill="1" applyBorder="1" applyAlignment="1">
      <alignment horizontal="right"/>
    </xf>
    <xf numFmtId="10" fontId="68" fillId="0" borderId="1" xfId="0" applyNumberFormat="1" applyFont="1" applyBorder="1"/>
    <xf numFmtId="3" fontId="102" fillId="0" borderId="70" xfId="0" applyNumberFormat="1" applyFont="1" applyBorder="1" applyAlignment="1">
      <alignment horizontal="right"/>
    </xf>
    <xf numFmtId="0" fontId="102" fillId="0" borderId="1" xfId="0" applyFont="1" applyBorder="1" applyAlignment="1">
      <alignment horizontal="right"/>
    </xf>
    <xf numFmtId="10" fontId="102" fillId="0" borderId="1" xfId="0" applyNumberFormat="1" applyFont="1" applyBorder="1"/>
    <xf numFmtId="0" fontId="102" fillId="0" borderId="75" xfId="0" applyFont="1" applyBorder="1" applyAlignment="1">
      <alignment horizontal="right"/>
    </xf>
    <xf numFmtId="0" fontId="60" fillId="0" borderId="0" xfId="0" applyFont="1" applyFill="1" applyBorder="1"/>
    <xf numFmtId="3" fontId="52" fillId="0" borderId="70" xfId="0" applyNumberFormat="1" applyFont="1" applyFill="1" applyBorder="1" applyAlignment="1">
      <alignment horizontal="right"/>
    </xf>
    <xf numFmtId="3" fontId="52" fillId="0" borderId="75" xfId="0" applyNumberFormat="1" applyFont="1" applyFill="1" applyBorder="1" applyAlignment="1">
      <alignment horizontal="right"/>
    </xf>
    <xf numFmtId="0" fontId="69" fillId="0" borderId="0" xfId="0" applyFont="1" applyFill="1" applyBorder="1" applyAlignment="1"/>
    <xf numFmtId="3" fontId="53" fillId="0" borderId="49" xfId="0" applyNumberFormat="1" applyFont="1" applyBorder="1" applyAlignment="1">
      <alignment horizontal="right"/>
    </xf>
    <xf numFmtId="3" fontId="53" fillId="0" borderId="1" xfId="0" applyNumberFormat="1" applyFont="1" applyBorder="1" applyAlignment="1">
      <alignment horizontal="right"/>
    </xf>
    <xf numFmtId="3" fontId="53" fillId="0" borderId="75" xfId="0" applyNumberFormat="1" applyFont="1" applyBorder="1" applyAlignment="1">
      <alignment horizontal="right"/>
    </xf>
    <xf numFmtId="0" fontId="85" fillId="0" borderId="0" xfId="0" applyFont="1" applyFill="1" applyBorder="1" applyAlignment="1"/>
    <xf numFmtId="3" fontId="102" fillId="0" borderId="49" xfId="0" applyNumberFormat="1" applyFont="1" applyBorder="1" applyAlignment="1">
      <alignment horizontal="right"/>
    </xf>
    <xf numFmtId="3" fontId="102" fillId="0" borderId="1" xfId="0" applyNumberFormat="1" applyFont="1" applyBorder="1" applyAlignment="1">
      <alignment horizontal="right"/>
    </xf>
    <xf numFmtId="3" fontId="102" fillId="0" borderId="75" xfId="0" applyNumberFormat="1" applyFont="1" applyBorder="1" applyAlignment="1">
      <alignment horizontal="right"/>
    </xf>
    <xf numFmtId="0" fontId="85" fillId="0" borderId="0" xfId="0" applyFont="1" applyFill="1" applyBorder="1"/>
    <xf numFmtId="3" fontId="83" fillId="0" borderId="49" xfId="0" applyNumberFormat="1" applyFont="1" applyBorder="1" applyAlignment="1">
      <alignment horizontal="right"/>
    </xf>
    <xf numFmtId="3" fontId="57" fillId="0" borderId="49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 horizontal="right"/>
    </xf>
    <xf numFmtId="3" fontId="57" fillId="0" borderId="75" xfId="0" applyNumberFormat="1" applyFont="1" applyBorder="1" applyAlignment="1">
      <alignment horizontal="right"/>
    </xf>
    <xf numFmtId="3" fontId="50" fillId="0" borderId="49" xfId="0" applyNumberFormat="1" applyFont="1" applyBorder="1" applyAlignment="1">
      <alignment horizontal="right"/>
    </xf>
    <xf numFmtId="0" fontId="48" fillId="0" borderId="0" xfId="0" applyFont="1" applyFill="1" applyBorder="1" applyAlignment="1"/>
    <xf numFmtId="0" fontId="75" fillId="0" borderId="0" xfId="0" applyFont="1" applyFill="1" applyBorder="1"/>
    <xf numFmtId="3" fontId="75" fillId="0" borderId="49" xfId="0" applyNumberFormat="1" applyFont="1" applyFill="1" applyBorder="1" applyAlignment="1">
      <alignment horizontal="right"/>
    </xf>
    <xf numFmtId="3" fontId="75" fillId="0" borderId="1" xfId="0" applyNumberFormat="1" applyFont="1" applyFill="1" applyBorder="1" applyAlignment="1">
      <alignment horizontal="right"/>
    </xf>
    <xf numFmtId="3" fontId="75" fillId="0" borderId="75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105" fillId="0" borderId="0" xfId="0" applyFont="1" applyFill="1" applyBorder="1"/>
    <xf numFmtId="3" fontId="105" fillId="0" borderId="49" xfId="0" applyNumberFormat="1" applyFont="1" applyFill="1" applyBorder="1" applyAlignment="1">
      <alignment horizontal="right"/>
    </xf>
    <xf numFmtId="3" fontId="105" fillId="0" borderId="1" xfId="0" applyNumberFormat="1" applyFont="1" applyFill="1" applyBorder="1" applyAlignment="1">
      <alignment horizontal="right"/>
    </xf>
    <xf numFmtId="3" fontId="105" fillId="0" borderId="75" xfId="0" applyNumberFormat="1" applyFont="1" applyFill="1" applyBorder="1" applyAlignment="1">
      <alignment horizontal="right"/>
    </xf>
    <xf numFmtId="3" fontId="105" fillId="0" borderId="0" xfId="0" applyNumberFormat="1" applyFont="1" applyFill="1" applyBorder="1" applyAlignment="1">
      <alignment horizontal="right"/>
    </xf>
    <xf numFmtId="3" fontId="55" fillId="0" borderId="1" xfId="0" applyNumberFormat="1" applyFont="1" applyFill="1" applyBorder="1" applyAlignment="1">
      <alignment horizontal="right"/>
    </xf>
    <xf numFmtId="3" fontId="55" fillId="0" borderId="75" xfId="0" applyNumberFormat="1" applyFont="1" applyFill="1" applyBorder="1" applyAlignment="1">
      <alignment horizontal="right"/>
    </xf>
    <xf numFmtId="0" fontId="63" fillId="0" borderId="0" xfId="0" applyFont="1" applyFill="1" applyBorder="1"/>
    <xf numFmtId="3" fontId="63" fillId="0" borderId="49" xfId="0" applyNumberFormat="1" applyFont="1" applyFill="1" applyBorder="1" applyAlignment="1">
      <alignment horizontal="right"/>
    </xf>
    <xf numFmtId="3" fontId="63" fillId="0" borderId="1" xfId="0" applyNumberFormat="1" applyFont="1" applyFill="1" applyBorder="1" applyAlignment="1">
      <alignment horizontal="right"/>
    </xf>
    <xf numFmtId="3" fontId="63" fillId="0" borderId="75" xfId="0" applyNumberFormat="1" applyFont="1" applyFill="1" applyBorder="1" applyAlignment="1">
      <alignment horizontal="right"/>
    </xf>
    <xf numFmtId="3" fontId="63" fillId="0" borderId="0" xfId="0" applyNumberFormat="1" applyFont="1" applyFill="1" applyBorder="1" applyAlignment="1">
      <alignment horizontal="right"/>
    </xf>
    <xf numFmtId="0" fontId="69" fillId="0" borderId="0" xfId="0" applyFont="1" applyFill="1" applyBorder="1"/>
    <xf numFmtId="0" fontId="106" fillId="0" borderId="0" xfId="0" applyFont="1" applyFill="1" applyBorder="1"/>
    <xf numFmtId="3" fontId="76" fillId="0" borderId="49" xfId="0" applyNumberFormat="1" applyFont="1" applyFill="1" applyBorder="1" applyAlignment="1">
      <alignment horizontal="right"/>
    </xf>
    <xf numFmtId="3" fontId="76" fillId="0" borderId="1" xfId="0" applyNumberFormat="1" applyFont="1" applyFill="1" applyBorder="1" applyAlignment="1">
      <alignment horizontal="right"/>
    </xf>
    <xf numFmtId="3" fontId="76" fillId="0" borderId="75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3" fontId="76" fillId="0" borderId="35" xfId="0" applyNumberFormat="1" applyFont="1" applyFill="1" applyBorder="1" applyAlignment="1">
      <alignment horizontal="right"/>
    </xf>
    <xf numFmtId="3" fontId="76" fillId="0" borderId="52" xfId="0" applyNumberFormat="1" applyFont="1" applyFill="1" applyBorder="1" applyAlignment="1">
      <alignment horizontal="right"/>
    </xf>
    <xf numFmtId="3" fontId="76" fillId="0" borderId="76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3" fontId="52" fillId="0" borderId="49" xfId="0" applyNumberFormat="1" applyFont="1" applyFill="1" applyBorder="1" applyAlignment="1">
      <alignment horizontal="right"/>
    </xf>
    <xf numFmtId="3" fontId="52" fillId="0" borderId="1" xfId="0" applyNumberFormat="1" applyFont="1" applyFill="1" applyBorder="1" applyAlignment="1">
      <alignment horizontal="right"/>
    </xf>
    <xf numFmtId="3" fontId="48" fillId="0" borderId="49" xfId="0" applyNumberFormat="1" applyFont="1" applyFill="1" applyBorder="1" applyAlignment="1">
      <alignment horizontal="right"/>
    </xf>
    <xf numFmtId="3" fontId="48" fillId="0" borderId="1" xfId="0" applyNumberFormat="1" applyFont="1" applyFill="1" applyBorder="1" applyAlignment="1">
      <alignment horizontal="right"/>
    </xf>
    <xf numFmtId="3" fontId="48" fillId="0" borderId="75" xfId="0" applyNumberFormat="1" applyFont="1" applyFill="1" applyBorder="1" applyAlignment="1">
      <alignment horizontal="right"/>
    </xf>
    <xf numFmtId="0" fontId="74" fillId="0" borderId="0" xfId="0" applyFont="1" applyBorder="1" applyAlignment="1">
      <alignment horizontal="center" vertical="center"/>
    </xf>
    <xf numFmtId="10" fontId="53" fillId="0" borderId="0" xfId="0" applyNumberFormat="1" applyFont="1" applyBorder="1"/>
    <xf numFmtId="0" fontId="58" fillId="0" borderId="0" xfId="0" applyFont="1" applyFill="1"/>
    <xf numFmtId="0" fontId="50" fillId="0" borderId="1" xfId="0" applyFont="1" applyBorder="1" applyAlignment="1">
      <alignment horizontal="center" vertical="center"/>
    </xf>
    <xf numFmtId="0" fontId="49" fillId="0" borderId="0" xfId="0" applyFont="1" applyAlignment="1"/>
    <xf numFmtId="0" fontId="49" fillId="0" borderId="0" xfId="0" applyFont="1" applyBorder="1" applyAlignment="1"/>
    <xf numFmtId="9" fontId="50" fillId="0" borderId="0" xfId="0" applyNumberFormat="1" applyFont="1" applyBorder="1"/>
    <xf numFmtId="9" fontId="50" fillId="0" borderId="89" xfId="0" applyNumberFormat="1" applyFont="1" applyBorder="1" applyAlignment="1">
      <alignment horizontal="center" vertical="center"/>
    </xf>
    <xf numFmtId="9" fontId="50" fillId="0" borderId="31" xfId="0" applyNumberFormat="1" applyFont="1" applyBorder="1" applyAlignment="1">
      <alignment horizontal="center" vertical="center"/>
    </xf>
    <xf numFmtId="3" fontId="50" fillId="0" borderId="31" xfId="0" applyNumberFormat="1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91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 wrapText="1"/>
    </xf>
    <xf numFmtId="0" fontId="49" fillId="0" borderId="13" xfId="0" applyFont="1" applyBorder="1"/>
    <xf numFmtId="0" fontId="50" fillId="0" borderId="54" xfId="0" applyFont="1" applyBorder="1"/>
    <xf numFmtId="9" fontId="50" fillId="0" borderId="1" xfId="0" applyNumberFormat="1" applyFont="1" applyBorder="1"/>
    <xf numFmtId="3" fontId="50" fillId="0" borderId="12" xfId="0" applyNumberFormat="1" applyFont="1" applyBorder="1"/>
    <xf numFmtId="0" fontId="49" fillId="0" borderId="55" xfId="0" applyFont="1" applyBorder="1"/>
    <xf numFmtId="0" fontId="50" fillId="0" borderId="94" xfId="0" applyFont="1" applyBorder="1"/>
    <xf numFmtId="9" fontId="50" fillId="0" borderId="52" xfId="0" applyNumberFormat="1" applyFont="1" applyBorder="1"/>
    <xf numFmtId="3" fontId="50" fillId="0" borderId="84" xfId="0" applyNumberFormat="1" applyFont="1" applyBorder="1"/>
    <xf numFmtId="0" fontId="50" fillId="0" borderId="30" xfId="0" applyFont="1" applyBorder="1"/>
    <xf numFmtId="9" fontId="49" fillId="0" borderId="0" xfId="0" applyNumberFormat="1" applyFont="1" applyBorder="1"/>
    <xf numFmtId="0" fontId="50" fillId="0" borderId="0" xfId="0" applyFont="1" applyAlignment="1">
      <alignment horizontal="center"/>
    </xf>
    <xf numFmtId="0" fontId="120" fillId="0" borderId="114" xfId="0" applyFont="1" applyFill="1" applyBorder="1" applyAlignment="1">
      <alignment vertical="top" wrapText="1"/>
    </xf>
    <xf numFmtId="0" fontId="50" fillId="0" borderId="0" xfId="0" applyFont="1" applyBorder="1" applyAlignment="1"/>
    <xf numFmtId="0" fontId="98" fillId="0" borderId="0" xfId="0" applyFont="1" applyAlignment="1">
      <alignment horizontal="center"/>
    </xf>
    <xf numFmtId="0" fontId="50" fillId="0" borderId="9" xfId="0" applyFont="1" applyBorder="1"/>
    <xf numFmtId="0" fontId="50" fillId="0" borderId="28" xfId="0" applyFont="1" applyBorder="1" applyAlignment="1">
      <alignment horizontal="center"/>
    </xf>
    <xf numFmtId="0" fontId="50" fillId="0" borderId="11" xfId="0" applyFont="1" applyBorder="1"/>
    <xf numFmtId="3" fontId="49" fillId="0" borderId="12" xfId="0" applyNumberFormat="1" applyFont="1" applyBorder="1"/>
    <xf numFmtId="3" fontId="49" fillId="0" borderId="0" xfId="0" applyNumberFormat="1" applyFont="1" applyFill="1" applyBorder="1"/>
    <xf numFmtId="3" fontId="50" fillId="0" borderId="12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15" xfId="0" applyFont="1" applyBorder="1"/>
    <xf numFmtId="3" fontId="49" fillId="0" borderId="17" xfId="0" applyNumberFormat="1" applyFont="1" applyBorder="1"/>
    <xf numFmtId="0" fontId="3" fillId="0" borderId="54" xfId="0" applyFont="1" applyBorder="1" applyAlignment="1">
      <alignment horizontal="left" vertical="center" wrapText="1"/>
    </xf>
    <xf numFmtId="3" fontId="3" fillId="0" borderId="43" xfId="0" applyNumberFormat="1" applyFont="1" applyBorder="1"/>
    <xf numFmtId="3" fontId="12" fillId="0" borderId="2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3" fillId="0" borderId="5" xfId="0" applyFont="1" applyBorder="1" applyAlignment="1">
      <alignment wrapText="1"/>
    </xf>
    <xf numFmtId="0" fontId="16" fillId="0" borderId="95" xfId="0" applyFont="1" applyFill="1" applyBorder="1" applyAlignment="1">
      <alignment horizontal="center" wrapText="1"/>
    </xf>
    <xf numFmtId="0" fontId="22" fillId="6" borderId="5" xfId="0" applyFont="1" applyFill="1" applyBorder="1" applyAlignment="1"/>
    <xf numFmtId="0" fontId="16" fillId="6" borderId="5" xfId="0" applyFont="1" applyFill="1" applyBorder="1" applyAlignment="1">
      <alignment horizontal="center" wrapText="1"/>
    </xf>
    <xf numFmtId="0" fontId="22" fillId="6" borderId="5" xfId="0" applyFont="1" applyFill="1" applyBorder="1" applyAlignment="1">
      <alignment horizontal="center" vertical="center"/>
    </xf>
    <xf numFmtId="0" fontId="22" fillId="6" borderId="96" xfId="0" applyFont="1" applyFill="1" applyBorder="1" applyAlignment="1">
      <alignment horizontal="center" vertical="center"/>
    </xf>
    <xf numFmtId="0" fontId="22" fillId="6" borderId="97" xfId="0" applyFont="1" applyFill="1" applyBorder="1" applyAlignment="1">
      <alignment horizontal="center" vertical="center"/>
    </xf>
    <xf numFmtId="0" fontId="22" fillId="6" borderId="9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5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23" fillId="0" borderId="6" xfId="0" applyFont="1" applyBorder="1" applyAlignment="1">
      <alignment wrapText="1"/>
    </xf>
    <xf numFmtId="0" fontId="108" fillId="0" borderId="0" xfId="0" applyFont="1"/>
    <xf numFmtId="3" fontId="108" fillId="0" borderId="0" xfId="0" applyNumberFormat="1" applyFont="1" applyAlignment="1">
      <alignment horizontal="left"/>
    </xf>
    <xf numFmtId="3" fontId="108" fillId="0" borderId="0" xfId="0" applyNumberFormat="1" applyFont="1"/>
    <xf numFmtId="3" fontId="109" fillId="0" borderId="0" xfId="0" applyNumberFormat="1" applyFont="1"/>
    <xf numFmtId="3" fontId="109" fillId="0" borderId="0" xfId="0" applyNumberFormat="1" applyFont="1" applyAlignment="1">
      <alignment horizontal="left"/>
    </xf>
    <xf numFmtId="3" fontId="110" fillId="0" borderId="0" xfId="0" applyNumberFormat="1" applyFont="1"/>
    <xf numFmtId="3" fontId="111" fillId="0" borderId="0" xfId="0" applyNumberFormat="1" applyFont="1"/>
    <xf numFmtId="0" fontId="108" fillId="0" borderId="5" xfId="0" applyFont="1" applyBorder="1"/>
    <xf numFmtId="3" fontId="108" fillId="0" borderId="3" xfId="0" applyNumberFormat="1" applyFont="1" applyBorder="1" applyAlignment="1">
      <alignment horizontal="center"/>
    </xf>
    <xf numFmtId="3" fontId="108" fillId="0" borderId="5" xfId="0" applyNumberFormat="1" applyFont="1" applyBorder="1" applyAlignment="1">
      <alignment horizontal="center"/>
    </xf>
    <xf numFmtId="3" fontId="33" fillId="0" borderId="80" xfId="0" applyNumberFormat="1" applyFont="1" applyBorder="1"/>
    <xf numFmtId="3" fontId="30" fillId="0" borderId="19" xfId="0" applyNumberFormat="1" applyFont="1" applyBorder="1" applyAlignment="1">
      <alignment horizontal="center"/>
    </xf>
    <xf numFmtId="3" fontId="28" fillId="0" borderId="77" xfId="0" applyNumberFormat="1" applyFont="1" applyBorder="1" applyAlignment="1">
      <alignment horizontal="center"/>
    </xf>
    <xf numFmtId="3" fontId="108" fillId="0" borderId="0" xfId="0" applyNumberFormat="1" applyFont="1" applyAlignment="1">
      <alignment horizontal="center"/>
    </xf>
    <xf numFmtId="0" fontId="124" fillId="0" borderId="49" xfId="0" applyFont="1" applyBorder="1"/>
    <xf numFmtId="0" fontId="5" fillId="0" borderId="100" xfId="0" applyFont="1" applyBorder="1"/>
    <xf numFmtId="3" fontId="5" fillId="0" borderId="5" xfId="0" applyNumberFormat="1" applyFont="1" applyBorder="1"/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/>
    <xf numFmtId="0" fontId="127" fillId="5" borderId="114" xfId="0" applyFont="1" applyFill="1" applyBorder="1" applyAlignment="1">
      <alignment vertical="top" wrapText="1"/>
    </xf>
    <xf numFmtId="0" fontId="127" fillId="6" borderId="114" xfId="0" applyFont="1" applyFill="1" applyBorder="1" applyAlignment="1">
      <alignment vertical="top" wrapText="1"/>
    </xf>
    <xf numFmtId="3" fontId="0" fillId="0" borderId="0" xfId="0" applyNumberFormat="1" applyAlignment="1">
      <alignment horizontal="center"/>
    </xf>
    <xf numFmtId="3" fontId="88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21" fillId="7" borderId="117" xfId="0" applyNumberFormat="1" applyFont="1" applyFill="1" applyBorder="1" applyAlignment="1">
      <alignment horizontal="center" vertical="top" wrapText="1"/>
    </xf>
    <xf numFmtId="3" fontId="121" fillId="0" borderId="115" xfId="0" applyNumberFormat="1" applyFont="1" applyFill="1" applyBorder="1" applyAlignment="1">
      <alignment horizontal="center" vertical="center" wrapText="1"/>
    </xf>
    <xf numFmtId="3" fontId="120" fillId="6" borderId="114" xfId="0" applyNumberFormat="1" applyFont="1" applyFill="1" applyBorder="1" applyAlignment="1">
      <alignment horizontal="right" vertical="top"/>
    </xf>
    <xf numFmtId="3" fontId="127" fillId="6" borderId="114" xfId="0" applyNumberFormat="1" applyFont="1" applyFill="1" applyBorder="1" applyAlignment="1">
      <alignment horizontal="right" vertical="top"/>
    </xf>
    <xf numFmtId="3" fontId="120" fillId="0" borderId="114" xfId="0" applyNumberFormat="1" applyFont="1" applyFill="1" applyBorder="1" applyAlignment="1">
      <alignment horizontal="right" vertical="top"/>
    </xf>
    <xf numFmtId="3" fontId="121" fillId="8" borderId="114" xfId="0" applyNumberFormat="1" applyFont="1" applyFill="1" applyBorder="1" applyAlignment="1">
      <alignment horizontal="right" vertical="top"/>
    </xf>
    <xf numFmtId="3" fontId="120" fillId="5" borderId="114" xfId="0" applyNumberFormat="1" applyFont="1" applyFill="1" applyBorder="1" applyAlignment="1">
      <alignment horizontal="right" vertical="top"/>
    </xf>
    <xf numFmtId="3" fontId="5" fillId="8" borderId="114" xfId="0" applyNumberFormat="1" applyFont="1" applyFill="1" applyBorder="1" applyAlignment="1">
      <alignment horizontal="right" vertical="top"/>
    </xf>
    <xf numFmtId="3" fontId="1" fillId="0" borderId="0" xfId="0" applyNumberFormat="1" applyFont="1"/>
    <xf numFmtId="0" fontId="127" fillId="7" borderId="115" xfId="0" applyFont="1" applyFill="1" applyBorder="1" applyAlignment="1">
      <alignment horizontal="center" vertical="center" wrapText="1"/>
    </xf>
    <xf numFmtId="0" fontId="2" fillId="0" borderId="0" xfId="0" applyFont="1"/>
    <xf numFmtId="0" fontId="121" fillId="8" borderId="114" xfId="0" applyFont="1" applyFill="1" applyBorder="1" applyAlignment="1">
      <alignment vertical="top"/>
    </xf>
    <xf numFmtId="0" fontId="129" fillId="0" borderId="114" xfId="0" applyFont="1" applyFill="1" applyBorder="1" applyAlignment="1">
      <alignment vertical="top" wrapText="1"/>
    </xf>
    <xf numFmtId="0" fontId="11" fillId="0" borderId="75" xfId="0" applyFont="1" applyFill="1" applyBorder="1" applyAlignment="1">
      <alignment vertical="top" wrapText="1"/>
    </xf>
    <xf numFmtId="0" fontId="11" fillId="0" borderId="114" xfId="0" applyFont="1" applyFill="1" applyBorder="1" applyAlignment="1">
      <alignment vertical="top" wrapText="1"/>
    </xf>
    <xf numFmtId="3" fontId="11" fillId="0" borderId="124" xfId="0" applyNumberFormat="1" applyFont="1" applyFill="1" applyBorder="1" applyAlignment="1">
      <alignment vertical="top" wrapText="1"/>
    </xf>
    <xf numFmtId="3" fontId="120" fillId="5" borderId="114" xfId="0" applyNumberFormat="1" applyFont="1" applyFill="1" applyBorder="1" applyAlignment="1">
      <alignment vertical="top" wrapText="1"/>
    </xf>
    <xf numFmtId="0" fontId="54" fillId="0" borderId="35" xfId="0" applyFont="1" applyFill="1" applyBorder="1"/>
    <xf numFmtId="3" fontId="119" fillId="0" borderId="52" xfId="0" applyNumberFormat="1" applyFont="1" applyFill="1" applyBorder="1"/>
    <xf numFmtId="3" fontId="119" fillId="0" borderId="127" xfId="0" applyNumberFormat="1" applyFont="1" applyFill="1" applyBorder="1"/>
    <xf numFmtId="3" fontId="16" fillId="10" borderId="75" xfId="0" applyNumberFormat="1" applyFont="1" applyFill="1" applyBorder="1"/>
    <xf numFmtId="0" fontId="41" fillId="0" borderId="0" xfId="0" applyFont="1" applyAlignment="1">
      <alignment horizontal="center" vertical="top"/>
    </xf>
    <xf numFmtId="0" fontId="127" fillId="0" borderId="1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52" fillId="10" borderId="29" xfId="0" applyNumberFormat="1" applyFont="1" applyFill="1" applyBorder="1"/>
    <xf numFmtId="0" fontId="46" fillId="0" borderId="13" xfId="1" applyFont="1" applyFill="1" applyBorder="1" applyAlignment="1">
      <alignment vertical="top" wrapText="1" shrinkToFit="1"/>
    </xf>
    <xf numFmtId="3" fontId="53" fillId="10" borderId="75" xfId="0" applyNumberFormat="1" applyFont="1" applyFill="1" applyBorder="1"/>
    <xf numFmtId="3" fontId="52" fillId="10" borderId="1" xfId="0" applyNumberFormat="1" applyFont="1" applyFill="1" applyBorder="1"/>
    <xf numFmtId="10" fontId="52" fillId="10" borderId="1" xfId="0" applyNumberFormat="1" applyFont="1" applyFill="1" applyBorder="1" applyAlignment="1">
      <alignment horizontal="right"/>
    </xf>
    <xf numFmtId="3" fontId="52" fillId="10" borderId="75" xfId="0" applyNumberFormat="1" applyFont="1" applyFill="1" applyBorder="1"/>
    <xf numFmtId="3" fontId="47" fillId="10" borderId="75" xfId="0" applyNumberFormat="1" applyFont="1" applyFill="1" applyBorder="1"/>
    <xf numFmtId="3" fontId="47" fillId="10" borderId="42" xfId="0" applyNumberFormat="1" applyFont="1" applyFill="1" applyBorder="1"/>
    <xf numFmtId="3" fontId="58" fillId="0" borderId="1" xfId="0" applyNumberFormat="1" applyFont="1" applyFill="1" applyBorder="1"/>
    <xf numFmtId="0" fontId="5" fillId="0" borderId="4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3" fontId="5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3" fontId="76" fillId="10" borderId="1" xfId="0" applyNumberFormat="1" applyFont="1" applyFill="1" applyBorder="1"/>
    <xf numFmtId="0" fontId="127" fillId="0" borderId="1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8" fillId="0" borderId="118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0" fillId="0" borderId="114" xfId="0" applyFill="1" applyBorder="1" applyAlignment="1">
      <alignment horizontal="center"/>
    </xf>
    <xf numFmtId="0" fontId="120" fillId="5" borderId="114" xfId="0" applyFont="1" applyFill="1" applyBorder="1" applyAlignment="1">
      <alignment horizontal="center" vertical="top" wrapText="1"/>
    </xf>
    <xf numFmtId="0" fontId="127" fillId="5" borderId="114" xfId="0" applyFont="1" applyFill="1" applyBorder="1" applyAlignment="1">
      <alignment horizontal="center" vertical="top" wrapText="1"/>
    </xf>
    <xf numFmtId="0" fontId="120" fillId="0" borderId="114" xfId="0" applyFont="1" applyFill="1" applyBorder="1" applyAlignment="1">
      <alignment horizontal="center" vertical="top" wrapText="1"/>
    </xf>
    <xf numFmtId="0" fontId="121" fillId="8" borderId="114" xfId="0" applyFont="1" applyFill="1" applyBorder="1" applyAlignment="1">
      <alignment horizontal="center" vertical="top" wrapText="1"/>
    </xf>
    <xf numFmtId="0" fontId="121" fillId="8" borderId="114" xfId="0" applyFont="1" applyFill="1" applyBorder="1" applyAlignment="1">
      <alignment horizontal="center" vertical="top"/>
    </xf>
    <xf numFmtId="0" fontId="11" fillId="0" borderId="114" xfId="0" applyFont="1" applyFill="1" applyBorder="1" applyAlignment="1">
      <alignment horizontal="center" vertical="top" wrapText="1"/>
    </xf>
    <xf numFmtId="0" fontId="5" fillId="8" borderId="114" xfId="0" applyFont="1" applyFill="1" applyBorder="1" applyAlignment="1">
      <alignment horizontal="center" vertical="top" wrapText="1"/>
    </xf>
    <xf numFmtId="0" fontId="0" fillId="0" borderId="70" xfId="0" applyBorder="1" applyAlignment="1">
      <alignment horizontal="left"/>
    </xf>
    <xf numFmtId="0" fontId="0" fillId="0" borderId="49" xfId="0" applyBorder="1" applyAlignment="1">
      <alignment horizontal="left"/>
    </xf>
    <xf numFmtId="0" fontId="16" fillId="0" borderId="0" xfId="0" applyFont="1"/>
    <xf numFmtId="3" fontId="16" fillId="0" borderId="0" xfId="0" applyNumberFormat="1" applyFont="1"/>
    <xf numFmtId="9" fontId="49" fillId="0" borderId="31" xfId="0" applyNumberFormat="1" applyFont="1" applyBorder="1"/>
    <xf numFmtId="3" fontId="49" fillId="0" borderId="23" xfId="0" applyNumberFormat="1" applyFont="1" applyBorder="1"/>
    <xf numFmtId="0" fontId="3" fillId="0" borderId="94" xfId="0" applyFont="1" applyBorder="1" applyAlignment="1">
      <alignment horizontal="left" vertical="center" wrapText="1"/>
    </xf>
    <xf numFmtId="3" fontId="3" fillId="0" borderId="52" xfId="0" applyNumberFormat="1" applyFont="1" applyBorder="1"/>
    <xf numFmtId="0" fontId="1" fillId="0" borderId="75" xfId="0" applyFont="1" applyBorder="1" applyAlignment="1">
      <alignment horizontal="left"/>
    </xf>
    <xf numFmtId="3" fontId="108" fillId="0" borderId="1" xfId="0" applyNumberFormat="1" applyFont="1" applyBorder="1"/>
    <xf numFmtId="3" fontId="121" fillId="0" borderId="118" xfId="0" applyNumberFormat="1" applyFont="1" applyFill="1" applyBorder="1" applyAlignment="1">
      <alignment vertical="top" wrapText="1"/>
    </xf>
    <xf numFmtId="3" fontId="41" fillId="0" borderId="0" xfId="0" applyNumberFormat="1" applyFont="1" applyAlignment="1">
      <alignment horizontal="center" vertical="top"/>
    </xf>
    <xf numFmtId="3" fontId="127" fillId="6" borderId="114" xfId="0" applyNumberFormat="1" applyFont="1" applyFill="1" applyBorder="1" applyAlignment="1">
      <alignment vertical="top" wrapText="1"/>
    </xf>
    <xf numFmtId="3" fontId="120" fillId="6" borderId="114" xfId="0" applyNumberFormat="1" applyFont="1" applyFill="1" applyBorder="1" applyAlignment="1">
      <alignment vertical="top" wrapText="1"/>
    </xf>
    <xf numFmtId="3" fontId="121" fillId="8" borderId="114" xfId="0" applyNumberFormat="1" applyFont="1" applyFill="1" applyBorder="1" applyAlignment="1">
      <alignment vertical="top" wrapText="1"/>
    </xf>
    <xf numFmtId="3" fontId="127" fillId="0" borderId="120" xfId="0" applyNumberFormat="1" applyFont="1" applyFill="1" applyBorder="1" applyAlignment="1">
      <alignment horizontal="left" vertical="center" wrapText="1"/>
    </xf>
    <xf numFmtId="3" fontId="121" fillId="8" borderId="114" xfId="0" applyNumberFormat="1" applyFont="1" applyFill="1" applyBorder="1" applyAlignment="1">
      <alignment vertical="top"/>
    </xf>
    <xf numFmtId="3" fontId="11" fillId="0" borderId="114" xfId="0" applyNumberFormat="1" applyFont="1" applyFill="1" applyBorder="1" applyAlignment="1">
      <alignment vertical="top" wrapText="1"/>
    </xf>
    <xf numFmtId="3" fontId="5" fillId="8" borderId="114" xfId="0" applyNumberFormat="1" applyFont="1" applyFill="1" applyBorder="1" applyAlignment="1">
      <alignment vertical="top" wrapText="1"/>
    </xf>
    <xf numFmtId="0" fontId="50" fillId="0" borderId="35" xfId="0" applyFont="1" applyBorder="1"/>
    <xf numFmtId="0" fontId="49" fillId="0" borderId="129" xfId="0" applyFont="1" applyBorder="1"/>
    <xf numFmtId="0" fontId="49" fillId="0" borderId="130" xfId="0" applyFont="1" applyBorder="1"/>
    <xf numFmtId="0" fontId="49" fillId="0" borderId="131" xfId="0" applyFont="1" applyBorder="1"/>
    <xf numFmtId="0" fontId="49" fillId="0" borderId="132" xfId="0" applyFont="1" applyBorder="1"/>
    <xf numFmtId="3" fontId="63" fillId="0" borderId="19" xfId="0" applyNumberFormat="1" applyFont="1" applyFill="1" applyBorder="1" applyAlignment="1"/>
    <xf numFmtId="0" fontId="73" fillId="0" borderId="42" xfId="0" applyFont="1" applyFill="1" applyBorder="1"/>
    <xf numFmtId="3" fontId="119" fillId="10" borderId="29" xfId="0" applyNumberFormat="1" applyFont="1" applyFill="1" applyBorder="1"/>
    <xf numFmtId="0" fontId="104" fillId="0" borderId="70" xfId="0" applyFont="1" applyFill="1" applyBorder="1"/>
    <xf numFmtId="0" fontId="104" fillId="0" borderId="82" xfId="0" applyFont="1" applyFill="1" applyBorder="1"/>
    <xf numFmtId="0" fontId="61" fillId="0" borderId="49" xfId="0" applyFont="1" applyBorder="1"/>
    <xf numFmtId="0" fontId="3" fillId="0" borderId="52" xfId="0" applyFont="1" applyBorder="1" applyAlignment="1">
      <alignment horizontal="center" vertical="center" wrapText="1"/>
    </xf>
    <xf numFmtId="3" fontId="3" fillId="0" borderId="127" xfId="0" applyNumberFormat="1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vertical="center" wrapText="1"/>
    </xf>
    <xf numFmtId="3" fontId="57" fillId="10" borderId="1" xfId="0" applyNumberFormat="1" applyFont="1" applyFill="1" applyBorder="1"/>
    <xf numFmtId="3" fontId="59" fillId="10" borderId="1" xfId="0" applyNumberFormat="1" applyFont="1" applyFill="1" applyBorder="1"/>
    <xf numFmtId="3" fontId="3" fillId="0" borderId="42" xfId="0" applyNumberFormat="1" applyFont="1" applyBorder="1" applyAlignment="1">
      <alignment vertical="center" wrapText="1"/>
    </xf>
    <xf numFmtId="0" fontId="39" fillId="10" borderId="1" xfId="0" applyFont="1" applyFill="1" applyBorder="1" applyAlignment="1">
      <alignment horizontal="left"/>
    </xf>
    <xf numFmtId="3" fontId="50" fillId="10" borderId="75" xfId="0" applyNumberFormat="1" applyFont="1" applyFill="1" applyBorder="1"/>
    <xf numFmtId="3" fontId="50" fillId="10" borderId="1" xfId="0" applyNumberFormat="1" applyFont="1" applyFill="1" applyBorder="1"/>
    <xf numFmtId="0" fontId="50" fillId="10" borderId="1" xfId="0" applyFont="1" applyFill="1" applyBorder="1"/>
    <xf numFmtId="10" fontId="56" fillId="10" borderId="1" xfId="0" applyNumberFormat="1" applyFont="1" applyFill="1" applyBorder="1" applyAlignment="1">
      <alignment horizontal="right"/>
    </xf>
    <xf numFmtId="0" fontId="50" fillId="10" borderId="75" xfId="0" applyFont="1" applyFill="1" applyBorder="1"/>
    <xf numFmtId="0" fontId="39" fillId="10" borderId="1" xfId="0" applyFont="1" applyFill="1" applyBorder="1"/>
    <xf numFmtId="3" fontId="90" fillId="10" borderId="75" xfId="0" applyNumberFormat="1" applyFont="1" applyFill="1" applyBorder="1"/>
    <xf numFmtId="3" fontId="54" fillId="10" borderId="1" xfId="0" applyNumberFormat="1" applyFont="1" applyFill="1" applyBorder="1" applyAlignment="1">
      <alignment horizontal="right"/>
    </xf>
    <xf numFmtId="0" fontId="86" fillId="10" borderId="0" xfId="0" applyFont="1" applyFill="1" applyBorder="1" applyAlignment="1">
      <alignment horizontal="left" indent="1"/>
    </xf>
    <xf numFmtId="0" fontId="54" fillId="10" borderId="1" xfId="0" applyFont="1" applyFill="1" applyBorder="1"/>
    <xf numFmtId="3" fontId="54" fillId="10" borderId="75" xfId="0" applyNumberFormat="1" applyFont="1" applyFill="1" applyBorder="1" applyAlignment="1">
      <alignment horizontal="right"/>
    </xf>
    <xf numFmtId="0" fontId="58" fillId="10" borderId="1" xfId="0" applyFont="1" applyFill="1" applyBorder="1" applyAlignment="1">
      <alignment horizontal="left"/>
    </xf>
    <xf numFmtId="3" fontId="55" fillId="10" borderId="49" xfId="0" applyNumberFormat="1" applyFont="1" applyFill="1" applyBorder="1" applyAlignment="1">
      <alignment horizontal="right"/>
    </xf>
    <xf numFmtId="0" fontId="0" fillId="10" borderId="0" xfId="0" applyFill="1"/>
    <xf numFmtId="0" fontId="16" fillId="0" borderId="73" xfId="0" applyFont="1" applyFill="1" applyBorder="1" applyAlignment="1">
      <alignment horizontal="center" vertical="center"/>
    </xf>
    <xf numFmtId="0" fontId="130" fillId="0" borderId="43" xfId="0" applyFont="1" applyFill="1" applyBorder="1"/>
    <xf numFmtId="3" fontId="130" fillId="0" borderId="52" xfId="0" applyNumberFormat="1" applyFont="1" applyFill="1" applyBorder="1"/>
    <xf numFmtId="0" fontId="45" fillId="0" borderId="75" xfId="0" applyFont="1" applyBorder="1"/>
    <xf numFmtId="3" fontId="53" fillId="0" borderId="70" xfId="0" applyNumberFormat="1" applyFont="1" applyBorder="1"/>
    <xf numFmtId="0" fontId="39" fillId="10" borderId="1" xfId="0" applyFont="1" applyFill="1" applyBorder="1" applyAlignment="1">
      <alignment horizontal="left" vertical="top" wrapText="1"/>
    </xf>
    <xf numFmtId="3" fontId="131" fillId="10" borderId="75" xfId="0" applyNumberFormat="1" applyFont="1" applyFill="1" applyBorder="1" applyAlignment="1">
      <alignment horizontal="right"/>
    </xf>
    <xf numFmtId="0" fontId="50" fillId="0" borderId="75" xfId="0" applyFont="1" applyBorder="1" applyAlignment="1"/>
    <xf numFmtId="0" fontId="50" fillId="0" borderId="70" xfId="0" applyFont="1" applyBorder="1" applyAlignment="1"/>
    <xf numFmtId="0" fontId="50" fillId="0" borderId="49" xfId="0" applyFont="1" applyBorder="1" applyAlignment="1"/>
    <xf numFmtId="0" fontId="132" fillId="0" borderId="49" xfId="0" applyFont="1" applyFill="1" applyBorder="1"/>
    <xf numFmtId="0" fontId="132" fillId="0" borderId="1" xfId="0" applyFont="1" applyFill="1" applyBorder="1"/>
    <xf numFmtId="0" fontId="119" fillId="0" borderId="49" xfId="0" applyFont="1" applyFill="1" applyBorder="1"/>
    <xf numFmtId="0" fontId="119" fillId="0" borderId="1" xfId="0" applyFont="1" applyFill="1" applyBorder="1"/>
    <xf numFmtId="3" fontId="133" fillId="0" borderId="1" xfId="0" applyNumberFormat="1" applyFont="1" applyFill="1" applyBorder="1" applyAlignment="1"/>
    <xf numFmtId="164" fontId="7" fillId="0" borderId="0" xfId="2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top"/>
    </xf>
    <xf numFmtId="3" fontId="1" fillId="0" borderId="0" xfId="1" applyNumberFormat="1" applyFont="1" applyBorder="1" applyAlignment="1">
      <alignment vertical="top"/>
    </xf>
    <xf numFmtId="3" fontId="1" fillId="0" borderId="133" xfId="1" applyNumberFormat="1" applyFont="1" applyBorder="1" applyAlignment="1">
      <alignment vertical="top"/>
    </xf>
    <xf numFmtId="0" fontId="41" fillId="0" borderId="0" xfId="0" applyFont="1" applyAlignment="1">
      <alignment horizontal="center" vertical="top"/>
    </xf>
    <xf numFmtId="0" fontId="125" fillId="0" borderId="75" xfId="0" applyFont="1" applyBorder="1" applyAlignment="1">
      <alignment horizontal="left"/>
    </xf>
    <xf numFmtId="0" fontId="125" fillId="0" borderId="70" xfId="0" applyFont="1" applyBorder="1" applyAlignment="1">
      <alignment horizontal="left"/>
    </xf>
    <xf numFmtId="0" fontId="125" fillId="0" borderId="49" xfId="0" applyFont="1" applyBorder="1" applyAlignment="1">
      <alignment horizontal="left"/>
    </xf>
    <xf numFmtId="0" fontId="48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8" fillId="0" borderId="59" xfId="0" applyFont="1" applyBorder="1" applyAlignment="1">
      <alignment horizontal="right"/>
    </xf>
    <xf numFmtId="0" fontId="80" fillId="0" borderId="59" xfId="0" applyFont="1" applyBorder="1" applyAlignment="1">
      <alignment horizontal="right"/>
    </xf>
    <xf numFmtId="0" fontId="48" fillId="0" borderId="6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left" vertical="center"/>
    </xf>
    <xf numFmtId="0" fontId="55" fillId="0" borderId="75" xfId="0" applyFont="1" applyBorder="1" applyAlignment="1">
      <alignment horizontal="left"/>
    </xf>
    <xf numFmtId="0" fontId="55" fillId="0" borderId="49" xfId="0" applyFont="1" applyBorder="1" applyAlignment="1">
      <alignment horizontal="left"/>
    </xf>
    <xf numFmtId="0" fontId="119" fillId="0" borderId="75" xfId="0" applyFont="1" applyFill="1" applyBorder="1" applyAlignment="1">
      <alignment horizontal="left"/>
    </xf>
    <xf numFmtId="0" fontId="119" fillId="0" borderId="70" xfId="0" applyFont="1" applyFill="1" applyBorder="1" applyAlignment="1">
      <alignment horizontal="left"/>
    </xf>
    <xf numFmtId="0" fontId="119" fillId="0" borderId="49" xfId="0" applyFont="1" applyFill="1" applyBorder="1" applyAlignment="1">
      <alignment horizontal="left"/>
    </xf>
    <xf numFmtId="0" fontId="55" fillId="0" borderId="75" xfId="0" applyFont="1" applyFill="1" applyBorder="1" applyAlignment="1">
      <alignment horizontal="left"/>
    </xf>
    <xf numFmtId="0" fontId="55" fillId="0" borderId="49" xfId="0" applyFont="1" applyFill="1" applyBorder="1" applyAlignment="1">
      <alignment horizontal="left"/>
    </xf>
    <xf numFmtId="0" fontId="54" fillId="0" borderId="75" xfId="0" applyFont="1" applyFill="1" applyBorder="1" applyAlignment="1">
      <alignment horizontal="left" vertical="top"/>
    </xf>
    <xf numFmtId="0" fontId="54" fillId="0" borderId="70" xfId="0" applyFont="1" applyFill="1" applyBorder="1" applyAlignment="1">
      <alignment horizontal="left" vertical="top"/>
    </xf>
    <xf numFmtId="0" fontId="54" fillId="0" borderId="49" xfId="0" applyFont="1" applyFill="1" applyBorder="1" applyAlignment="1">
      <alignment horizontal="left" vertical="top"/>
    </xf>
    <xf numFmtId="0" fontId="132" fillId="0" borderId="75" xfId="0" applyFont="1" applyFill="1" applyBorder="1" applyAlignment="1">
      <alignment horizontal="left"/>
    </xf>
    <xf numFmtId="0" fontId="132" fillId="0" borderId="70" xfId="0" applyFont="1" applyFill="1" applyBorder="1" applyAlignment="1">
      <alignment horizontal="left"/>
    </xf>
    <xf numFmtId="0" fontId="132" fillId="0" borderId="49" xfId="0" applyFont="1" applyFill="1" applyBorder="1" applyAlignment="1">
      <alignment horizontal="left"/>
    </xf>
    <xf numFmtId="0" fontId="59" fillId="0" borderId="75" xfId="0" applyFont="1" applyFill="1" applyBorder="1" applyAlignment="1">
      <alignment horizontal="left"/>
    </xf>
    <xf numFmtId="0" fontId="59" fillId="0" borderId="49" xfId="0" applyFont="1" applyFill="1" applyBorder="1" applyAlignment="1">
      <alignment horizontal="left"/>
    </xf>
    <xf numFmtId="0" fontId="82" fillId="0" borderId="75" xfId="0" applyFont="1" applyFill="1" applyBorder="1" applyAlignment="1">
      <alignment horizontal="left"/>
    </xf>
    <xf numFmtId="0" fontId="82" fillId="0" borderId="49" xfId="0" applyFont="1" applyFill="1" applyBorder="1" applyAlignment="1">
      <alignment horizontal="left"/>
    </xf>
    <xf numFmtId="0" fontId="55" fillId="0" borderId="70" xfId="0" applyFont="1" applyFill="1" applyBorder="1" applyAlignment="1">
      <alignment horizontal="left"/>
    </xf>
    <xf numFmtId="0" fontId="113" fillId="0" borderId="75" xfId="0" applyFont="1" applyFill="1" applyBorder="1" applyAlignment="1">
      <alignment horizontal="left"/>
    </xf>
    <xf numFmtId="0" fontId="113" fillId="0" borderId="70" xfId="0" applyFont="1" applyFill="1" applyBorder="1" applyAlignment="1">
      <alignment horizontal="left"/>
    </xf>
    <xf numFmtId="0" fontId="113" fillId="0" borderId="49" xfId="0" applyFont="1" applyFill="1" applyBorder="1" applyAlignment="1">
      <alignment horizontal="left"/>
    </xf>
    <xf numFmtId="0" fontId="82" fillId="0" borderId="75" xfId="0" applyFont="1" applyFill="1" applyBorder="1" applyAlignment="1">
      <alignment horizontal="left" wrapText="1"/>
    </xf>
    <xf numFmtId="0" fontId="82" fillId="0" borderId="49" xfId="0" applyFont="1" applyFill="1" applyBorder="1" applyAlignment="1">
      <alignment horizontal="left" wrapText="1"/>
    </xf>
    <xf numFmtId="0" fontId="55" fillId="0" borderId="75" xfId="0" applyFont="1" applyFill="1" applyBorder="1" applyAlignment="1">
      <alignment horizontal="left" vertical="top"/>
    </xf>
    <xf numFmtId="0" fontId="55" fillId="0" borderId="70" xfId="0" applyFont="1" applyFill="1" applyBorder="1" applyAlignment="1">
      <alignment horizontal="left" vertical="top"/>
    </xf>
    <xf numFmtId="0" fontId="55" fillId="0" borderId="49" xfId="0" applyFont="1" applyFill="1" applyBorder="1" applyAlignment="1">
      <alignment horizontal="left" vertical="top"/>
    </xf>
    <xf numFmtId="0" fontId="82" fillId="0" borderId="70" xfId="0" applyFont="1" applyFill="1" applyBorder="1" applyAlignment="1">
      <alignment horizontal="left"/>
    </xf>
    <xf numFmtId="0" fontId="59" fillId="0" borderId="70" xfId="0" applyFont="1" applyFill="1" applyBorder="1" applyAlignment="1">
      <alignment horizontal="left"/>
    </xf>
    <xf numFmtId="0" fontId="117" fillId="0" borderId="1" xfId="0" applyFont="1" applyFill="1" applyBorder="1" applyAlignment="1">
      <alignment horizontal="left"/>
    </xf>
    <xf numFmtId="0" fontId="117" fillId="0" borderId="75" xfId="0" applyFont="1" applyFill="1" applyBorder="1" applyAlignment="1">
      <alignment horizontal="left"/>
    </xf>
    <xf numFmtId="0" fontId="58" fillId="0" borderId="75" xfId="0" applyFont="1" applyFill="1" applyBorder="1" applyAlignment="1">
      <alignment horizontal="left" vertical="top"/>
    </xf>
    <xf numFmtId="0" fontId="58" fillId="0" borderId="49" xfId="0" applyFont="1" applyFill="1" applyBorder="1" applyAlignment="1">
      <alignment horizontal="left" vertical="top"/>
    </xf>
    <xf numFmtId="0" fontId="48" fillId="0" borderId="103" xfId="0" applyFont="1" applyFill="1" applyBorder="1" applyAlignment="1">
      <alignment horizontal="center" vertical="center" wrapText="1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left" vertical="center" wrapText="1"/>
    </xf>
    <xf numFmtId="0" fontId="48" fillId="0" borderId="106" xfId="0" applyFont="1" applyFill="1" applyBorder="1" applyAlignment="1">
      <alignment horizontal="left" vertical="center" wrapText="1"/>
    </xf>
    <xf numFmtId="0" fontId="117" fillId="0" borderId="107" xfId="0" applyFont="1" applyFill="1" applyBorder="1" applyAlignment="1">
      <alignment horizontal="left"/>
    </xf>
    <xf numFmtId="0" fontId="117" fillId="0" borderId="108" xfId="0" applyFont="1" applyFill="1" applyBorder="1" applyAlignment="1">
      <alignment horizontal="left"/>
    </xf>
    <xf numFmtId="0" fontId="117" fillId="0" borderId="109" xfId="0" applyFont="1" applyFill="1" applyBorder="1" applyAlignment="1">
      <alignment horizontal="left"/>
    </xf>
    <xf numFmtId="0" fontId="127" fillId="5" borderId="116" xfId="0" applyFont="1" applyFill="1" applyBorder="1" applyAlignment="1">
      <alignment horizontal="left" vertical="top" wrapText="1"/>
    </xf>
    <xf numFmtId="0" fontId="127" fillId="5" borderId="122" xfId="0" applyFont="1" applyFill="1" applyBorder="1" applyAlignment="1">
      <alignment horizontal="left" vertical="top" wrapText="1"/>
    </xf>
    <xf numFmtId="0" fontId="127" fillId="5" borderId="123" xfId="0" applyFont="1" applyFill="1" applyBorder="1" applyAlignment="1">
      <alignment horizontal="left" vertical="top" wrapText="1"/>
    </xf>
    <xf numFmtId="0" fontId="127" fillId="5" borderId="119" xfId="0" applyFont="1" applyFill="1" applyBorder="1" applyAlignment="1">
      <alignment horizontal="left" vertical="top" wrapText="1"/>
    </xf>
    <xf numFmtId="0" fontId="127" fillId="5" borderId="120" xfId="0" applyFont="1" applyFill="1" applyBorder="1" applyAlignment="1">
      <alignment horizontal="left" vertical="top" wrapText="1"/>
    </xf>
    <xf numFmtId="0" fontId="127" fillId="5" borderId="121" xfId="0" applyFont="1" applyFill="1" applyBorder="1" applyAlignment="1">
      <alignment horizontal="left" vertical="top" wrapText="1"/>
    </xf>
    <xf numFmtId="0" fontId="126" fillId="0" borderId="60" xfId="0" applyFont="1" applyBorder="1" applyAlignment="1">
      <alignment horizontal="center"/>
    </xf>
    <xf numFmtId="0" fontId="120" fillId="5" borderId="119" xfId="0" applyFont="1" applyFill="1" applyBorder="1" applyAlignment="1">
      <alignment horizontal="left" vertical="top" wrapText="1"/>
    </xf>
    <xf numFmtId="0" fontId="120" fillId="5" borderId="120" xfId="0" applyFont="1" applyFill="1" applyBorder="1" applyAlignment="1">
      <alignment horizontal="left" vertical="top" wrapText="1"/>
    </xf>
    <xf numFmtId="0" fontId="120" fillId="5" borderId="121" xfId="0" applyFont="1" applyFill="1" applyBorder="1" applyAlignment="1">
      <alignment horizontal="left" vertical="top" wrapText="1"/>
    </xf>
    <xf numFmtId="0" fontId="121" fillId="8" borderId="119" xfId="0" applyFont="1" applyFill="1" applyBorder="1" applyAlignment="1">
      <alignment horizontal="center" vertical="top" wrapText="1"/>
    </xf>
    <xf numFmtId="0" fontId="121" fillId="8" borderId="120" xfId="0" applyFont="1" applyFill="1" applyBorder="1" applyAlignment="1">
      <alignment horizontal="center" vertical="top" wrapText="1"/>
    </xf>
    <xf numFmtId="0" fontId="121" fillId="8" borderId="125" xfId="0" applyFont="1" applyFill="1" applyBorder="1" applyAlignment="1">
      <alignment horizontal="center" vertical="top" wrapText="1"/>
    </xf>
    <xf numFmtId="0" fontId="121" fillId="8" borderId="126" xfId="0" applyFont="1" applyFill="1" applyBorder="1" applyAlignment="1">
      <alignment horizontal="center" vertical="top" wrapText="1"/>
    </xf>
    <xf numFmtId="0" fontId="127" fillId="0" borderId="119" xfId="0" applyFont="1" applyFill="1" applyBorder="1" applyAlignment="1">
      <alignment horizontal="left" vertical="center" wrapText="1"/>
    </xf>
    <xf numFmtId="0" fontId="127" fillId="0" borderId="120" xfId="0" applyFont="1" applyFill="1" applyBorder="1" applyAlignment="1">
      <alignment horizontal="left" vertical="center" wrapText="1"/>
    </xf>
    <xf numFmtId="0" fontId="9" fillId="0" borderId="119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128" fillId="0" borderId="119" xfId="0" applyFont="1" applyFill="1" applyBorder="1" applyAlignment="1">
      <alignment horizontal="left" vertical="center" wrapText="1"/>
    </xf>
    <xf numFmtId="0" fontId="128" fillId="0" borderId="120" xfId="0" applyFont="1" applyFill="1" applyBorder="1" applyAlignment="1">
      <alignment horizontal="left" vertical="center" wrapText="1"/>
    </xf>
    <xf numFmtId="0" fontId="9" fillId="0" borderId="119" xfId="0" applyFont="1" applyFill="1" applyBorder="1" applyAlignment="1">
      <alignment horizontal="left" vertical="top"/>
    </xf>
    <xf numFmtId="0" fontId="9" fillId="0" borderId="120" xfId="0" applyFont="1" applyFill="1" applyBorder="1" applyAlignment="1">
      <alignment horizontal="left" vertical="top"/>
    </xf>
    <xf numFmtId="0" fontId="9" fillId="0" borderId="121" xfId="0" applyFont="1" applyFill="1" applyBorder="1" applyAlignment="1">
      <alignment horizontal="left" vertical="top"/>
    </xf>
    <xf numFmtId="0" fontId="49" fillId="0" borderId="75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10" xfId="0" applyFont="1" applyBorder="1" applyAlignment="1">
      <alignment horizontal="left"/>
    </xf>
    <xf numFmtId="0" fontId="49" fillId="0" borderId="111" xfId="0" applyFont="1" applyBorder="1" applyAlignment="1">
      <alignment horizontal="left"/>
    </xf>
    <xf numFmtId="0" fontId="49" fillId="0" borderId="112" xfId="0" applyFont="1" applyBorder="1" applyAlignment="1">
      <alignment horizontal="left"/>
    </xf>
    <xf numFmtId="0" fontId="107" fillId="0" borderId="0" xfId="0" applyFont="1" applyBorder="1" applyAlignment="1">
      <alignment horizontal="center"/>
    </xf>
    <xf numFmtId="0" fontId="49" fillId="0" borderId="75" xfId="0" applyFont="1" applyBorder="1" applyAlignment="1">
      <alignment horizontal="left"/>
    </xf>
    <xf numFmtId="0" fontId="49" fillId="0" borderId="70" xfId="0" applyFont="1" applyBorder="1" applyAlignment="1">
      <alignment horizontal="left"/>
    </xf>
    <xf numFmtId="0" fontId="49" fillId="0" borderId="49" xfId="0" applyFont="1" applyBorder="1" applyAlignment="1">
      <alignment horizontal="left"/>
    </xf>
    <xf numFmtId="0" fontId="50" fillId="0" borderId="75" xfId="0" applyFont="1" applyBorder="1" applyAlignment="1">
      <alignment horizontal="left"/>
    </xf>
    <xf numFmtId="0" fontId="50" fillId="0" borderId="70" xfId="0" applyFont="1" applyBorder="1" applyAlignment="1">
      <alignment horizontal="left"/>
    </xf>
    <xf numFmtId="0" fontId="50" fillId="0" borderId="49" xfId="0" applyFont="1" applyBorder="1" applyAlignment="1">
      <alignment horizontal="left"/>
    </xf>
    <xf numFmtId="0" fontId="49" fillId="0" borderId="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07" xfId="0" applyFont="1" applyBorder="1" applyAlignment="1">
      <alignment horizontal="center"/>
    </xf>
    <xf numFmtId="0" fontId="50" fillId="0" borderId="108" xfId="0" applyFont="1" applyBorder="1" applyAlignment="1">
      <alignment horizontal="center"/>
    </xf>
    <xf numFmtId="0" fontId="50" fillId="0" borderId="109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59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112" fillId="0" borderId="113" xfId="0" applyNumberFormat="1" applyFont="1" applyBorder="1" applyAlignment="1">
      <alignment horizontal="right"/>
    </xf>
    <xf numFmtId="3" fontId="108" fillId="0" borderId="113" xfId="0" applyNumberFormat="1" applyFont="1" applyBorder="1" applyAlignment="1">
      <alignment horizontal="right"/>
    </xf>
    <xf numFmtId="3" fontId="108" fillId="0" borderId="0" xfId="0" applyNumberFormat="1" applyFont="1" applyAlignment="1">
      <alignment horizontal="right"/>
    </xf>
    <xf numFmtId="3" fontId="10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75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2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75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70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" fillId="0" borderId="75" xfId="0" applyFont="1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2" fillId="0" borderId="70" xfId="0" applyFont="1" applyBorder="1" applyAlignment="1">
      <alignment horizontal="center"/>
    </xf>
    <xf numFmtId="0" fontId="12" fillId="0" borderId="49" xfId="0" applyFont="1" applyBorder="1" applyAlignment="1">
      <alignment horizontal="center"/>
    </xf>
  </cellXfs>
  <cellStyles count="3">
    <cellStyle name="Ezres" xfId="2" builtinId="3"/>
    <cellStyle name="Normál" xfId="0" builtinId="0"/>
    <cellStyle name="Normá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view="pageLayout" zoomScaleNormal="100" workbookViewId="0">
      <selection activeCell="F5" sqref="F5"/>
    </sheetView>
  </sheetViews>
  <sheetFormatPr defaultRowHeight="24.95" customHeight="1" x14ac:dyDescent="0.2"/>
  <cols>
    <col min="1" max="1" width="9.140625" style="172"/>
    <col min="2" max="2" width="40.140625" style="172" customWidth="1"/>
    <col min="3" max="3" width="19" style="172" customWidth="1"/>
    <col min="4" max="4" width="43" style="172" customWidth="1"/>
    <col min="5" max="5" width="17.5703125" style="172" customWidth="1"/>
    <col min="6" max="6" width="23.140625" style="172" customWidth="1"/>
    <col min="7" max="16384" width="9.140625" style="172"/>
  </cols>
  <sheetData>
    <row r="1" spans="1:6" ht="24.95" customHeight="1" x14ac:dyDescent="0.2">
      <c r="D1" s="574" t="s">
        <v>443</v>
      </c>
      <c r="E1" s="575"/>
      <c r="F1" s="575"/>
    </row>
    <row r="2" spans="1:6" ht="24.75" customHeight="1" x14ac:dyDescent="0.2">
      <c r="A2" s="947" t="s">
        <v>371</v>
      </c>
      <c r="B2" s="947"/>
      <c r="C2" s="947"/>
      <c r="D2" s="947"/>
      <c r="E2" s="947"/>
    </row>
    <row r="3" spans="1:6" ht="13.5" customHeight="1" thickBot="1" x14ac:dyDescent="0.25">
      <c r="E3" s="415" t="s">
        <v>294</v>
      </c>
    </row>
    <row r="4" spans="1:6" ht="24.95" customHeight="1" thickTop="1" thickBot="1" x14ac:dyDescent="0.25">
      <c r="A4" s="174"/>
      <c r="B4" s="174" t="s">
        <v>104</v>
      </c>
      <c r="C4" s="174" t="s">
        <v>105</v>
      </c>
      <c r="D4" s="174" t="s">
        <v>106</v>
      </c>
      <c r="E4" s="174" t="s">
        <v>107</v>
      </c>
    </row>
    <row r="5" spans="1:6" ht="24.95" customHeight="1" thickTop="1" thickBot="1" x14ac:dyDescent="0.25">
      <c r="A5" s="175">
        <v>1</v>
      </c>
      <c r="B5" s="174" t="s">
        <v>185</v>
      </c>
      <c r="C5" s="176" t="s">
        <v>408</v>
      </c>
      <c r="D5" s="177" t="s">
        <v>186</v>
      </c>
      <c r="E5" s="178" t="s">
        <v>408</v>
      </c>
    </row>
    <row r="6" spans="1:6" ht="34.5" customHeight="1" thickTop="1" x14ac:dyDescent="0.2">
      <c r="A6" s="179">
        <v>2</v>
      </c>
      <c r="B6" s="215" t="s">
        <v>187</v>
      </c>
      <c r="C6" s="180">
        <v>260243300</v>
      </c>
      <c r="D6" s="181" t="s">
        <v>188</v>
      </c>
      <c r="E6" s="182">
        <v>213053192</v>
      </c>
    </row>
    <row r="7" spans="1:6" ht="36.75" customHeight="1" x14ac:dyDescent="0.2">
      <c r="A7" s="179">
        <v>3</v>
      </c>
      <c r="B7" s="183" t="s">
        <v>189</v>
      </c>
      <c r="C7" s="184">
        <v>117350000</v>
      </c>
      <c r="D7" s="214" t="s">
        <v>190</v>
      </c>
      <c r="E7" s="185">
        <v>37920590</v>
      </c>
    </row>
    <row r="8" spans="1:6" ht="24.95" customHeight="1" x14ac:dyDescent="0.2">
      <c r="A8" s="179">
        <v>4</v>
      </c>
      <c r="B8" s="183" t="s">
        <v>5</v>
      </c>
      <c r="C8" s="184">
        <v>44225950</v>
      </c>
      <c r="D8" s="186" t="s">
        <v>191</v>
      </c>
      <c r="E8" s="187">
        <v>186037146</v>
      </c>
    </row>
    <row r="9" spans="1:6" ht="24.95" customHeight="1" x14ac:dyDescent="0.2">
      <c r="A9" s="179">
        <v>5</v>
      </c>
      <c r="B9" s="183" t="s">
        <v>194</v>
      </c>
      <c r="C9" s="184">
        <v>60122730</v>
      </c>
      <c r="D9" s="186" t="s">
        <v>193</v>
      </c>
      <c r="E9" s="187">
        <v>8250000</v>
      </c>
    </row>
    <row r="10" spans="1:6" ht="24.95" customHeight="1" x14ac:dyDescent="0.2">
      <c r="A10" s="179">
        <v>6</v>
      </c>
      <c r="B10" s="183"/>
      <c r="C10" s="184"/>
      <c r="D10" s="188" t="s">
        <v>195</v>
      </c>
      <c r="E10" s="187">
        <v>27552060</v>
      </c>
    </row>
    <row r="11" spans="1:6" ht="24.95" customHeight="1" thickBot="1" x14ac:dyDescent="0.25">
      <c r="A11" s="179">
        <v>7</v>
      </c>
      <c r="B11" s="189"/>
      <c r="C11" s="190"/>
      <c r="D11" s="191" t="s">
        <v>196</v>
      </c>
      <c r="E11" s="192">
        <v>9128992</v>
      </c>
    </row>
    <row r="12" spans="1:6" ht="24.95" customHeight="1" thickTop="1" thickBot="1" x14ac:dyDescent="0.25">
      <c r="A12" s="179">
        <v>8</v>
      </c>
      <c r="B12" s="193" t="s">
        <v>5</v>
      </c>
      <c r="C12" s="194">
        <f>SUM(C6:C11)</f>
        <v>481941980</v>
      </c>
      <c r="D12" s="195" t="s">
        <v>197</v>
      </c>
      <c r="E12" s="196">
        <f>E6+E7+E8+E9+E10+E11</f>
        <v>481941980</v>
      </c>
    </row>
    <row r="13" spans="1:6" ht="24.95" customHeight="1" thickTop="1" x14ac:dyDescent="0.2">
      <c r="A13" s="179">
        <v>9</v>
      </c>
      <c r="B13" s="197" t="s">
        <v>198</v>
      </c>
      <c r="C13" s="198"/>
      <c r="D13" s="199" t="s">
        <v>199</v>
      </c>
      <c r="E13" s="200">
        <v>168354180</v>
      </c>
    </row>
    <row r="14" spans="1:6" ht="24.95" customHeight="1" x14ac:dyDescent="0.2">
      <c r="A14" s="179">
        <v>10</v>
      </c>
      <c r="B14" s="201" t="s">
        <v>200</v>
      </c>
      <c r="C14" s="202">
        <v>171565258</v>
      </c>
      <c r="D14" s="203" t="s">
        <v>201</v>
      </c>
      <c r="E14" s="946">
        <v>116650088</v>
      </c>
      <c r="F14" s="945"/>
    </row>
    <row r="15" spans="1:6" ht="24.95" customHeight="1" x14ac:dyDescent="0.2">
      <c r="A15" s="179">
        <v>11</v>
      </c>
      <c r="B15" s="849" t="s">
        <v>372</v>
      </c>
      <c r="C15" s="202">
        <v>6018580</v>
      </c>
      <c r="D15" s="204" t="s">
        <v>180</v>
      </c>
      <c r="E15" s="185">
        <v>10000000</v>
      </c>
      <c r="F15" s="944"/>
    </row>
    <row r="16" spans="1:6" ht="24.95" customHeight="1" thickBot="1" x14ac:dyDescent="0.25">
      <c r="A16" s="179">
        <v>12</v>
      </c>
      <c r="B16" s="205" t="s">
        <v>194</v>
      </c>
      <c r="C16" s="206">
        <v>117420430</v>
      </c>
      <c r="D16" s="205" t="s">
        <v>196</v>
      </c>
      <c r="E16" s="185"/>
    </row>
    <row r="17" spans="1:5" ht="24.95" customHeight="1" thickTop="1" thickBot="1" x14ac:dyDescent="0.25">
      <c r="A17" s="179">
        <v>13</v>
      </c>
      <c r="B17" s="195" t="s">
        <v>198</v>
      </c>
      <c r="C17" s="194">
        <f>C13+C14+C15+C16</f>
        <v>295004268</v>
      </c>
      <c r="D17" s="195" t="s">
        <v>203</v>
      </c>
      <c r="E17" s="196">
        <f>E13+E14+E15+E16</f>
        <v>295004268</v>
      </c>
    </row>
    <row r="18" spans="1:5" ht="24.95" customHeight="1" thickTop="1" thickBot="1" x14ac:dyDescent="0.25">
      <c r="A18" s="207">
        <v>14</v>
      </c>
      <c r="B18" s="208" t="s">
        <v>204</v>
      </c>
      <c r="C18" s="194">
        <f>C12+C17</f>
        <v>776946248</v>
      </c>
      <c r="D18" s="208" t="s">
        <v>205</v>
      </c>
      <c r="E18" s="196">
        <f>E12+E17</f>
        <v>776946248</v>
      </c>
    </row>
    <row r="19" spans="1:5" ht="24.95" customHeight="1" thickTop="1" x14ac:dyDescent="0.2">
      <c r="A19" s="209"/>
      <c r="B19" s="209"/>
      <c r="C19" s="210"/>
      <c r="D19" s="211"/>
      <c r="E19" s="212"/>
    </row>
    <row r="20" spans="1:5" ht="24.95" customHeight="1" x14ac:dyDescent="0.2">
      <c r="A20" s="209"/>
      <c r="B20" s="211"/>
      <c r="C20" s="210"/>
      <c r="D20" s="213"/>
      <c r="E20" s="212"/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3:E16"/>
  <sheetViews>
    <sheetView zoomScaleNormal="100" workbookViewId="0">
      <selection activeCell="G11" sqref="G11"/>
    </sheetView>
  </sheetViews>
  <sheetFormatPr defaultRowHeight="12.75" x14ac:dyDescent="0.2"/>
  <cols>
    <col min="1" max="1" width="5.28515625" customWidth="1"/>
    <col min="2" max="2" width="57.42578125" customWidth="1"/>
    <col min="3" max="3" width="15.5703125" customWidth="1"/>
  </cols>
  <sheetData>
    <row r="3" spans="1:5" x14ac:dyDescent="0.2">
      <c r="A3" s="1050" t="s">
        <v>452</v>
      </c>
      <c r="B3" s="1053"/>
      <c r="C3" s="1053"/>
      <c r="D3" s="1053"/>
      <c r="E3" s="135"/>
    </row>
    <row r="4" spans="1:5" x14ac:dyDescent="0.2">
      <c r="A4" s="12"/>
      <c r="B4" s="12"/>
      <c r="C4" s="12"/>
    </row>
    <row r="5" spans="1:5" ht="18" x14ac:dyDescent="0.25">
      <c r="A5" s="12"/>
      <c r="B5" s="1051" t="s">
        <v>121</v>
      </c>
      <c r="C5" s="1052"/>
      <c r="D5" s="3"/>
    </row>
    <row r="6" spans="1:5" x14ac:dyDescent="0.2">
      <c r="A6" s="4"/>
      <c r="B6" s="4"/>
      <c r="C6" s="5"/>
    </row>
    <row r="7" spans="1:5" ht="13.5" thickBot="1" x14ac:dyDescent="0.25">
      <c r="A7" s="4"/>
      <c r="B7" s="4"/>
      <c r="C7" s="416" t="s">
        <v>294</v>
      </c>
    </row>
    <row r="8" spans="1:5" ht="13.5" thickTop="1" x14ac:dyDescent="0.2">
      <c r="A8" s="40"/>
      <c r="B8" s="66" t="s">
        <v>104</v>
      </c>
      <c r="C8" s="67" t="s">
        <v>105</v>
      </c>
    </row>
    <row r="9" spans="1:5" ht="19.5" customHeight="1" x14ac:dyDescent="0.25">
      <c r="A9" s="68">
        <v>1</v>
      </c>
      <c r="B9" s="72" t="s">
        <v>30</v>
      </c>
      <c r="C9" s="73" t="s">
        <v>31</v>
      </c>
    </row>
    <row r="10" spans="1:5" ht="15.75" x14ac:dyDescent="0.25">
      <c r="A10" s="68">
        <v>2</v>
      </c>
      <c r="B10" s="42" t="s">
        <v>160</v>
      </c>
      <c r="C10" s="47">
        <v>2500000</v>
      </c>
    </row>
    <row r="11" spans="1:5" ht="15.75" x14ac:dyDescent="0.25">
      <c r="A11" s="68">
        <v>3</v>
      </c>
      <c r="B11" s="153" t="s">
        <v>158</v>
      </c>
      <c r="C11" s="47">
        <v>500000</v>
      </c>
    </row>
    <row r="12" spans="1:5" ht="30" customHeight="1" x14ac:dyDescent="0.25">
      <c r="A12" s="68">
        <v>4</v>
      </c>
      <c r="B12" s="154" t="s">
        <v>159</v>
      </c>
      <c r="C12" s="47">
        <v>2000000</v>
      </c>
    </row>
    <row r="13" spans="1:5" ht="30" customHeight="1" x14ac:dyDescent="0.2">
      <c r="A13" s="569">
        <v>5</v>
      </c>
      <c r="B13" s="570" t="s">
        <v>401</v>
      </c>
      <c r="C13" s="571">
        <v>1500000</v>
      </c>
    </row>
    <row r="14" spans="1:5" ht="30" customHeight="1" x14ac:dyDescent="0.2">
      <c r="A14" s="569"/>
      <c r="B14" s="905" t="s">
        <v>405</v>
      </c>
      <c r="C14" s="571">
        <v>500000</v>
      </c>
    </row>
    <row r="15" spans="1:5" ht="16.5" thickBot="1" x14ac:dyDescent="0.3">
      <c r="A15" s="69">
        <v>6</v>
      </c>
      <c r="B15" s="70" t="s">
        <v>147</v>
      </c>
      <c r="C15" s="71">
        <f>C10+C11+C12</f>
        <v>5000000</v>
      </c>
    </row>
    <row r="16" spans="1:5" ht="13.5" thickTop="1" x14ac:dyDescent="0.2"/>
  </sheetData>
  <mergeCells count="2">
    <mergeCell ref="B5:C5"/>
    <mergeCell ref="A3:D3"/>
  </mergeCells>
  <phoneticPr fontId="13" type="noConversion"/>
  <pageMargins left="2.7952755905511815" right="0.74803149606299213" top="0.70866141732283472" bottom="0.98425196850393704" header="1.1023622047244095" footer="0.51181102362204722"/>
  <pageSetup paperSize="9" fitToHeight="0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M21086"/>
  <sheetViews>
    <sheetView zoomScaleNormal="100" workbookViewId="0">
      <selection activeCell="K8" sqref="K8"/>
    </sheetView>
  </sheetViews>
  <sheetFormatPr defaultRowHeight="12.75" x14ac:dyDescent="0.2"/>
  <cols>
    <col min="1" max="1" width="4" style="74" customWidth="1"/>
    <col min="2" max="2" width="37.28515625" style="4" customWidth="1"/>
    <col min="3" max="3" width="4.7109375" style="4" customWidth="1"/>
    <col min="4" max="4" width="14.85546875" style="4" customWidth="1"/>
    <col min="5" max="5" width="14" style="4" customWidth="1"/>
    <col min="6" max="7" width="14.28515625" style="4" customWidth="1"/>
  </cols>
  <sheetData>
    <row r="1" spans="1:13" ht="51" customHeight="1" x14ac:dyDescent="0.2">
      <c r="A1" s="159"/>
      <c r="B1" s="1050" t="s">
        <v>453</v>
      </c>
      <c r="C1" s="1059"/>
      <c r="D1" s="1059"/>
      <c r="E1" s="1059"/>
      <c r="F1" s="1059"/>
      <c r="G1" s="1059"/>
      <c r="H1" s="1059"/>
      <c r="J1" s="554"/>
      <c r="K1" s="554"/>
      <c r="L1" s="554"/>
      <c r="M1" s="554"/>
    </row>
    <row r="2" spans="1:13" ht="56.25" customHeight="1" x14ac:dyDescent="0.25">
      <c r="A2" s="4"/>
      <c r="B2" s="1060" t="s">
        <v>321</v>
      </c>
      <c r="C2" s="1060"/>
      <c r="D2" s="1060"/>
      <c r="E2" s="1060"/>
      <c r="F2" s="1060"/>
      <c r="G2" s="1060"/>
    </row>
    <row r="3" spans="1:13" ht="28.5" customHeight="1" x14ac:dyDescent="0.2">
      <c r="A3" s="4"/>
      <c r="B3" s="555"/>
      <c r="C3" s="555"/>
      <c r="D3" s="555"/>
      <c r="E3" s="555"/>
      <c r="F3" s="555"/>
      <c r="G3" s="555"/>
    </row>
    <row r="4" spans="1:13" ht="13.5" thickBot="1" x14ac:dyDescent="0.25">
      <c r="A4" s="167"/>
      <c r="F4" s="956" t="s">
        <v>294</v>
      </c>
      <c r="G4" s="1058"/>
    </row>
    <row r="5" spans="1:13" ht="22.5" customHeight="1" thickTop="1" x14ac:dyDescent="0.25">
      <c r="A5" s="40"/>
      <c r="B5" s="84" t="s">
        <v>104</v>
      </c>
      <c r="C5" s="84" t="s">
        <v>105</v>
      </c>
      <c r="D5" s="84" t="s">
        <v>106</v>
      </c>
      <c r="E5" s="84" t="s">
        <v>107</v>
      </c>
      <c r="F5" s="84" t="s">
        <v>108</v>
      </c>
      <c r="G5" s="85" t="s">
        <v>109</v>
      </c>
    </row>
    <row r="6" spans="1:13" ht="72.75" customHeight="1" x14ac:dyDescent="0.2">
      <c r="A6" s="46">
        <v>1</v>
      </c>
      <c r="B6" s="78" t="s">
        <v>41</v>
      </c>
      <c r="C6" s="78" t="s">
        <v>42</v>
      </c>
      <c r="D6" s="78" t="s">
        <v>43</v>
      </c>
      <c r="E6" s="1054" t="s">
        <v>44</v>
      </c>
      <c r="F6" s="1054"/>
      <c r="G6" s="1055"/>
    </row>
    <row r="7" spans="1:13" ht="21.75" customHeight="1" x14ac:dyDescent="0.2">
      <c r="A7" s="46">
        <v>2</v>
      </c>
      <c r="B7" s="83"/>
      <c r="C7" s="83"/>
      <c r="D7" s="1056" t="s">
        <v>115</v>
      </c>
      <c r="E7" s="1056"/>
      <c r="F7" s="1056"/>
      <c r="G7" s="1057"/>
    </row>
    <row r="8" spans="1:13" ht="15.75" x14ac:dyDescent="0.2">
      <c r="A8" s="46">
        <v>3</v>
      </c>
      <c r="B8" s="83"/>
      <c r="C8" s="83"/>
      <c r="D8" s="83"/>
      <c r="E8" s="78" t="s">
        <v>45</v>
      </c>
      <c r="F8" s="78" t="s">
        <v>46</v>
      </c>
      <c r="G8" s="128" t="s">
        <v>47</v>
      </c>
    </row>
    <row r="9" spans="1:13" ht="15.75" x14ac:dyDescent="0.25">
      <c r="A9" s="46">
        <v>4</v>
      </c>
      <c r="B9" s="13" t="s">
        <v>6</v>
      </c>
      <c r="C9" s="14" t="s">
        <v>48</v>
      </c>
      <c r="D9" s="15">
        <v>106000000</v>
      </c>
      <c r="E9" s="15">
        <v>106000000</v>
      </c>
      <c r="F9" s="15">
        <v>106000000</v>
      </c>
      <c r="G9" s="75">
        <v>106000000</v>
      </c>
    </row>
    <row r="10" spans="1:13" ht="15.75" x14ac:dyDescent="0.25">
      <c r="A10" s="46">
        <v>5</v>
      </c>
      <c r="B10" s="13" t="s">
        <v>49</v>
      </c>
      <c r="C10" s="14" t="s">
        <v>50</v>
      </c>
      <c r="D10" s="16"/>
      <c r="E10" s="16"/>
      <c r="F10" s="16"/>
      <c r="G10" s="77"/>
    </row>
    <row r="11" spans="1:13" ht="15.75" x14ac:dyDescent="0.25">
      <c r="A11" s="46">
        <v>6</v>
      </c>
      <c r="B11" s="13" t="s">
        <v>51</v>
      </c>
      <c r="C11" s="14" t="s">
        <v>52</v>
      </c>
      <c r="D11" s="16">
        <v>350000</v>
      </c>
      <c r="E11" s="16">
        <v>350000</v>
      </c>
      <c r="F11" s="16">
        <v>350000</v>
      </c>
      <c r="G11" s="77">
        <v>350000</v>
      </c>
    </row>
    <row r="12" spans="1:13" ht="65.25" customHeight="1" x14ac:dyDescent="0.25">
      <c r="A12" s="46">
        <v>7</v>
      </c>
      <c r="B12" s="17" t="s">
        <v>53</v>
      </c>
      <c r="C12" s="14" t="s">
        <v>54</v>
      </c>
      <c r="D12" s="16"/>
      <c r="E12" s="16"/>
      <c r="F12" s="16"/>
      <c r="G12" s="77"/>
    </row>
    <row r="13" spans="1:13" ht="15.75" x14ac:dyDescent="0.25">
      <c r="A13" s="46">
        <v>8</v>
      </c>
      <c r="B13" s="13" t="s">
        <v>55</v>
      </c>
      <c r="C13" s="14" t="s">
        <v>56</v>
      </c>
      <c r="D13" s="16"/>
      <c r="E13" s="16"/>
      <c r="F13" s="16"/>
      <c r="G13" s="77"/>
    </row>
    <row r="14" spans="1:13" ht="33.75" customHeight="1" x14ac:dyDescent="0.25">
      <c r="A14" s="46">
        <v>9</v>
      </c>
      <c r="B14" s="17" t="s">
        <v>57</v>
      </c>
      <c r="C14" s="14" t="s">
        <v>58</v>
      </c>
      <c r="D14" s="16"/>
      <c r="E14" s="16"/>
      <c r="F14" s="16"/>
      <c r="G14" s="77"/>
    </row>
    <row r="15" spans="1:13" ht="24" customHeight="1" x14ac:dyDescent="0.25">
      <c r="A15" s="46">
        <v>10</v>
      </c>
      <c r="B15" s="13" t="s">
        <v>59</v>
      </c>
      <c r="C15" s="14" t="s">
        <v>60</v>
      </c>
      <c r="D15" s="16"/>
      <c r="E15" s="16"/>
      <c r="F15" s="16"/>
      <c r="G15" s="77"/>
    </row>
    <row r="16" spans="1:13" ht="15.75" x14ac:dyDescent="0.25">
      <c r="A16" s="46">
        <v>11</v>
      </c>
      <c r="B16" s="18" t="s">
        <v>61</v>
      </c>
      <c r="C16" s="19" t="s">
        <v>62</v>
      </c>
      <c r="D16" s="20">
        <f>SUM(D9:D15)</f>
        <v>106350000</v>
      </c>
      <c r="E16" s="20">
        <f t="shared" ref="E16:G16" si="0">SUM(E9:E15)</f>
        <v>106350000</v>
      </c>
      <c r="F16" s="20">
        <f t="shared" si="0"/>
        <v>106350000</v>
      </c>
      <c r="G16" s="20">
        <f t="shared" si="0"/>
        <v>106350000</v>
      </c>
    </row>
    <row r="17" spans="1:8" ht="15.75" x14ac:dyDescent="0.25">
      <c r="A17" s="46">
        <v>12</v>
      </c>
      <c r="B17" s="18" t="s">
        <v>63</v>
      </c>
      <c r="C17" s="19" t="s">
        <v>64</v>
      </c>
      <c r="D17" s="20">
        <f>D16/2</f>
        <v>53175000</v>
      </c>
      <c r="E17" s="20">
        <f>E16/2</f>
        <v>53175000</v>
      </c>
      <c r="F17" s="20">
        <f>F16/2</f>
        <v>53175000</v>
      </c>
      <c r="G17" s="20">
        <f>G16/2</f>
        <v>53175000</v>
      </c>
      <c r="H17" s="134"/>
    </row>
    <row r="18" spans="1:8" ht="47.25" customHeight="1" x14ac:dyDescent="0.25">
      <c r="A18" s="46">
        <v>13</v>
      </c>
      <c r="B18" s="21" t="s">
        <v>65</v>
      </c>
      <c r="C18" s="19" t="s">
        <v>66</v>
      </c>
      <c r="D18" s="161"/>
      <c r="E18" s="20"/>
      <c r="F18" s="20"/>
      <c r="G18" s="76"/>
    </row>
    <row r="19" spans="1:8" ht="21.75" customHeight="1" x14ac:dyDescent="0.25">
      <c r="A19" s="46">
        <v>14</v>
      </c>
      <c r="B19" s="13" t="s">
        <v>67</v>
      </c>
      <c r="C19" s="14" t="s">
        <v>68</v>
      </c>
      <c r="D19" s="132"/>
      <c r="E19" s="16"/>
      <c r="F19" s="16"/>
      <c r="G19" s="77"/>
    </row>
    <row r="20" spans="1:8" ht="15.75" x14ac:dyDescent="0.25">
      <c r="A20" s="46">
        <v>15</v>
      </c>
      <c r="B20" s="22" t="s">
        <v>69</v>
      </c>
      <c r="C20" s="14" t="s">
        <v>70</v>
      </c>
      <c r="D20" s="16"/>
      <c r="E20" s="16"/>
      <c r="F20" s="16"/>
      <c r="G20" s="77"/>
    </row>
    <row r="21" spans="1:8" ht="15.75" x14ac:dyDescent="0.25">
      <c r="A21" s="46">
        <v>16</v>
      </c>
      <c r="B21" s="13" t="s">
        <v>71</v>
      </c>
      <c r="C21" s="14" t="s">
        <v>72</v>
      </c>
      <c r="D21" s="16"/>
      <c r="E21" s="16"/>
      <c r="F21" s="16"/>
      <c r="G21" s="77"/>
    </row>
    <row r="22" spans="1:8" ht="15.75" x14ac:dyDescent="0.25">
      <c r="A22" s="46">
        <v>17</v>
      </c>
      <c r="B22" s="13" t="s">
        <v>73</v>
      </c>
      <c r="C22" s="14" t="s">
        <v>74</v>
      </c>
      <c r="D22" s="16"/>
      <c r="E22" s="16"/>
      <c r="F22" s="16"/>
      <c r="G22" s="77"/>
    </row>
    <row r="23" spans="1:8" ht="15.75" x14ac:dyDescent="0.25">
      <c r="A23" s="46">
        <v>18</v>
      </c>
      <c r="B23" s="13" t="s">
        <v>75</v>
      </c>
      <c r="C23" s="14" t="s">
        <v>16</v>
      </c>
      <c r="D23" s="16"/>
      <c r="E23" s="16"/>
      <c r="F23" s="16"/>
      <c r="G23" s="77"/>
    </row>
    <row r="24" spans="1:8" ht="15.75" x14ac:dyDescent="0.25">
      <c r="A24" s="46">
        <v>19</v>
      </c>
      <c r="B24" s="13" t="s">
        <v>76</v>
      </c>
      <c r="C24" s="14" t="s">
        <v>77</v>
      </c>
      <c r="D24" s="16"/>
      <c r="E24" s="16"/>
      <c r="F24" s="16"/>
      <c r="G24" s="77"/>
    </row>
    <row r="25" spans="1:8" ht="15.75" x14ac:dyDescent="0.25">
      <c r="A25" s="46">
        <v>20</v>
      </c>
      <c r="B25" s="22" t="s">
        <v>78</v>
      </c>
      <c r="C25" s="14" t="s">
        <v>79</v>
      </c>
      <c r="D25" s="16"/>
      <c r="E25" s="16"/>
      <c r="F25" s="16"/>
      <c r="G25" s="77"/>
    </row>
    <row r="26" spans="1:8" ht="49.5" customHeight="1" x14ac:dyDescent="0.25">
      <c r="A26" s="46">
        <v>21</v>
      </c>
      <c r="B26" s="21" t="s">
        <v>80</v>
      </c>
      <c r="C26" s="19" t="s">
        <v>81</v>
      </c>
      <c r="D26" s="20"/>
      <c r="E26" s="20"/>
      <c r="F26" s="20"/>
      <c r="G26" s="76"/>
    </row>
    <row r="27" spans="1:8" ht="15.75" x14ac:dyDescent="0.25">
      <c r="A27" s="46">
        <v>22</v>
      </c>
      <c r="B27" s="13" t="s">
        <v>67</v>
      </c>
      <c r="C27" s="14" t="s">
        <v>82</v>
      </c>
      <c r="D27" s="16"/>
      <c r="E27" s="16"/>
      <c r="F27" s="16"/>
      <c r="G27" s="77"/>
    </row>
    <row r="28" spans="1:8" ht="15.75" x14ac:dyDescent="0.25">
      <c r="A28" s="46">
        <v>23</v>
      </c>
      <c r="B28" s="22" t="s">
        <v>69</v>
      </c>
      <c r="C28" s="14" t="s">
        <v>83</v>
      </c>
      <c r="D28" s="16"/>
      <c r="E28" s="16"/>
      <c r="F28" s="16"/>
      <c r="G28" s="77"/>
    </row>
    <row r="29" spans="1:8" ht="15.75" x14ac:dyDescent="0.25">
      <c r="A29" s="46">
        <v>24</v>
      </c>
      <c r="B29" s="13" t="s">
        <v>71</v>
      </c>
      <c r="C29" s="14" t="s">
        <v>84</v>
      </c>
      <c r="D29" s="16"/>
      <c r="E29" s="16"/>
      <c r="F29" s="16"/>
      <c r="G29" s="77"/>
    </row>
    <row r="30" spans="1:8" ht="15.75" x14ac:dyDescent="0.25">
      <c r="A30" s="46">
        <v>25</v>
      </c>
      <c r="B30" s="13" t="s">
        <v>73</v>
      </c>
      <c r="C30" s="14" t="s">
        <v>85</v>
      </c>
      <c r="D30" s="16"/>
      <c r="E30" s="16"/>
      <c r="F30" s="16"/>
      <c r="G30" s="77"/>
    </row>
    <row r="31" spans="1:8" ht="15.75" x14ac:dyDescent="0.25">
      <c r="A31" s="46">
        <v>26</v>
      </c>
      <c r="B31" s="13" t="s">
        <v>75</v>
      </c>
      <c r="C31" s="14" t="s">
        <v>86</v>
      </c>
      <c r="D31" s="16"/>
      <c r="E31" s="16"/>
      <c r="F31" s="16"/>
      <c r="G31" s="77"/>
    </row>
    <row r="32" spans="1:8" ht="15.75" x14ac:dyDescent="0.25">
      <c r="A32" s="46">
        <v>27</v>
      </c>
      <c r="B32" s="13" t="s">
        <v>76</v>
      </c>
      <c r="C32" s="14">
        <v>24</v>
      </c>
      <c r="D32" s="16"/>
      <c r="E32" s="16"/>
      <c r="F32" s="16"/>
      <c r="G32" s="77"/>
    </row>
    <row r="33" spans="1:8" ht="15.75" x14ac:dyDescent="0.25">
      <c r="A33" s="46">
        <v>28</v>
      </c>
      <c r="B33" s="22" t="s">
        <v>78</v>
      </c>
      <c r="C33" s="14" t="s">
        <v>87</v>
      </c>
      <c r="D33" s="16"/>
      <c r="E33" s="16"/>
      <c r="F33" s="16"/>
      <c r="G33" s="77"/>
    </row>
    <row r="34" spans="1:8" ht="18.75" customHeight="1" x14ac:dyDescent="0.25">
      <c r="A34" s="46">
        <v>29</v>
      </c>
      <c r="B34" s="18" t="s">
        <v>88</v>
      </c>
      <c r="C34" s="19" t="s">
        <v>89</v>
      </c>
      <c r="D34" s="20">
        <f>D18+D26</f>
        <v>0</v>
      </c>
      <c r="E34" s="20">
        <v>0</v>
      </c>
      <c r="F34" s="20">
        <v>0</v>
      </c>
      <c r="G34" s="76">
        <v>0</v>
      </c>
    </row>
    <row r="35" spans="1:8" ht="33" customHeight="1" thickBot="1" x14ac:dyDescent="0.3">
      <c r="A35" s="51">
        <v>30</v>
      </c>
      <c r="B35" s="79" t="s">
        <v>90</v>
      </c>
      <c r="C35" s="80" t="s">
        <v>91</v>
      </c>
      <c r="D35" s="81">
        <f>D17-D34</f>
        <v>53175000</v>
      </c>
      <c r="E35" s="81">
        <f>E17-E34</f>
        <v>53175000</v>
      </c>
      <c r="F35" s="81">
        <f>F17-F34</f>
        <v>53175000</v>
      </c>
      <c r="G35" s="82">
        <f>G17-G34</f>
        <v>53175000</v>
      </c>
    </row>
    <row r="36" spans="1:8" ht="13.5" thickTop="1" x14ac:dyDescent="0.2">
      <c r="A36" s="4"/>
    </row>
    <row r="37" spans="1:8" x14ac:dyDescent="0.2">
      <c r="A37" s="4"/>
    </row>
    <row r="38" spans="1:8" x14ac:dyDescent="0.2">
      <c r="A38" s="4"/>
    </row>
    <row r="39" spans="1:8" x14ac:dyDescent="0.2">
      <c r="A39" s="4"/>
    </row>
    <row r="40" spans="1:8" x14ac:dyDescent="0.2">
      <c r="A40" s="4"/>
    </row>
    <row r="41" spans="1:8" x14ac:dyDescent="0.2">
      <c r="A41" s="4"/>
    </row>
    <row r="42" spans="1:8" x14ac:dyDescent="0.2">
      <c r="A42" s="4"/>
    </row>
    <row r="43" spans="1:8" x14ac:dyDescent="0.2">
      <c r="A43" s="4"/>
    </row>
    <row r="44" spans="1:8" x14ac:dyDescent="0.2">
      <c r="A44" s="4"/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  <c r="H48" s="4"/>
    </row>
    <row r="49" spans="1:8" x14ac:dyDescent="0.2">
      <c r="A49" s="4"/>
      <c r="H49" s="4"/>
    </row>
    <row r="50" spans="1:8" x14ac:dyDescent="0.2">
      <c r="A50" s="4"/>
      <c r="H50" s="4"/>
    </row>
    <row r="51" spans="1:8" x14ac:dyDescent="0.2">
      <c r="A51" s="4"/>
      <c r="H51" s="4"/>
    </row>
    <row r="52" spans="1:8" x14ac:dyDescent="0.2">
      <c r="A52" s="4"/>
      <c r="H52" s="4"/>
    </row>
    <row r="53" spans="1:8" x14ac:dyDescent="0.2">
      <c r="A53" s="4"/>
      <c r="H53" s="4"/>
    </row>
    <row r="54" spans="1:8" x14ac:dyDescent="0.2">
      <c r="A54" s="4"/>
      <c r="H54" s="4"/>
    </row>
    <row r="55" spans="1:8" x14ac:dyDescent="0.2">
      <c r="A55" s="4"/>
      <c r="H55" s="4"/>
    </row>
    <row r="56" spans="1:8" x14ac:dyDescent="0.2">
      <c r="A56" s="4"/>
      <c r="H56" s="4"/>
    </row>
    <row r="57" spans="1:8" x14ac:dyDescent="0.2">
      <c r="A57" s="4"/>
      <c r="H57" s="4"/>
    </row>
    <row r="58" spans="1:8" x14ac:dyDescent="0.2">
      <c r="A58" s="4"/>
      <c r="H58" s="4"/>
    </row>
    <row r="59" spans="1:8" x14ac:dyDescent="0.2">
      <c r="A59" s="4"/>
      <c r="H59" s="4"/>
    </row>
    <row r="60" spans="1:8" x14ac:dyDescent="0.2">
      <c r="A60" s="4"/>
      <c r="H60" s="4"/>
    </row>
    <row r="61" spans="1:8" x14ac:dyDescent="0.2">
      <c r="A61" s="4"/>
      <c r="H61" s="4"/>
    </row>
    <row r="62" spans="1:8" x14ac:dyDescent="0.2">
      <c r="A62" s="4"/>
      <c r="H62" s="4"/>
    </row>
    <row r="63" spans="1:8" x14ac:dyDescent="0.2">
      <c r="A63" s="4"/>
      <c r="H63" s="4"/>
    </row>
    <row r="64" spans="1:8" x14ac:dyDescent="0.2">
      <c r="A64" s="4"/>
      <c r="H64" s="4"/>
    </row>
    <row r="65" spans="1:8" x14ac:dyDescent="0.2">
      <c r="A65" s="4"/>
      <c r="H65" s="4"/>
    </row>
    <row r="66" spans="1:8" x14ac:dyDescent="0.2">
      <c r="A66" s="4"/>
      <c r="H66" s="4"/>
    </row>
    <row r="67" spans="1:8" x14ac:dyDescent="0.2">
      <c r="A67" s="4"/>
      <c r="H67" s="4"/>
    </row>
    <row r="68" spans="1:8" x14ac:dyDescent="0.2">
      <c r="A68" s="4"/>
      <c r="H68" s="4"/>
    </row>
    <row r="69" spans="1:8" x14ac:dyDescent="0.2">
      <c r="A69" s="4"/>
      <c r="H69" s="4"/>
    </row>
    <row r="70" spans="1:8" x14ac:dyDescent="0.2">
      <c r="A70" s="4"/>
      <c r="H70" s="4"/>
    </row>
    <row r="71" spans="1:8" x14ac:dyDescent="0.2">
      <c r="A71" s="4"/>
      <c r="H71" s="4"/>
    </row>
    <row r="72" spans="1:8" x14ac:dyDescent="0.2">
      <c r="A72" s="4"/>
      <c r="H72" s="4"/>
    </row>
    <row r="73" spans="1:8" x14ac:dyDescent="0.2">
      <c r="A73" s="4"/>
      <c r="H73" s="4"/>
    </row>
    <row r="74" spans="1:8" x14ac:dyDescent="0.2">
      <c r="A74" s="4"/>
      <c r="H74" s="4"/>
    </row>
    <row r="75" spans="1:8" x14ac:dyDescent="0.2">
      <c r="A75" s="4"/>
      <c r="H75" s="4"/>
    </row>
    <row r="76" spans="1:8" x14ac:dyDescent="0.2">
      <c r="A76" s="4"/>
      <c r="H76" s="4"/>
    </row>
    <row r="77" spans="1:8" x14ac:dyDescent="0.2">
      <c r="A77" s="4"/>
      <c r="H77" s="4"/>
    </row>
    <row r="78" spans="1:8" x14ac:dyDescent="0.2">
      <c r="A78" s="4"/>
      <c r="H78" s="4"/>
    </row>
    <row r="79" spans="1:8" x14ac:dyDescent="0.2">
      <c r="A79" s="4"/>
      <c r="H79" s="4"/>
    </row>
    <row r="80" spans="1:8" x14ac:dyDescent="0.2">
      <c r="A80" s="4"/>
      <c r="H80" s="4"/>
    </row>
    <row r="81" spans="1:8" x14ac:dyDescent="0.2">
      <c r="A81" s="4"/>
      <c r="H81" s="4"/>
    </row>
    <row r="82" spans="1:8" x14ac:dyDescent="0.2">
      <c r="A82" s="4"/>
      <c r="H82" s="4"/>
    </row>
    <row r="83" spans="1:8" x14ac:dyDescent="0.2">
      <c r="A83" s="4"/>
      <c r="H83" s="4"/>
    </row>
    <row r="84" spans="1:8" x14ac:dyDescent="0.2">
      <c r="A84" s="4"/>
      <c r="H84" s="4"/>
    </row>
    <row r="85" spans="1:8" x14ac:dyDescent="0.2">
      <c r="A85" s="4"/>
      <c r="H85" s="4"/>
    </row>
    <row r="86" spans="1:8" x14ac:dyDescent="0.2">
      <c r="A86" s="4"/>
      <c r="H86" s="4"/>
    </row>
    <row r="87" spans="1:8" x14ac:dyDescent="0.2">
      <c r="A87" s="4"/>
      <c r="H87" s="4"/>
    </row>
    <row r="88" spans="1:8" x14ac:dyDescent="0.2">
      <c r="A88" s="4"/>
      <c r="H88" s="4"/>
    </row>
    <row r="89" spans="1:8" x14ac:dyDescent="0.2">
      <c r="A89" s="4"/>
      <c r="H89" s="4"/>
    </row>
    <row r="90" spans="1:8" x14ac:dyDescent="0.2">
      <c r="A90" s="4"/>
      <c r="H90" s="4"/>
    </row>
    <row r="91" spans="1:8" x14ac:dyDescent="0.2">
      <c r="A91" s="4"/>
      <c r="H91" s="4"/>
    </row>
    <row r="92" spans="1:8" x14ac:dyDescent="0.2">
      <c r="A92" s="4"/>
      <c r="H92" s="4"/>
    </row>
    <row r="93" spans="1:8" x14ac:dyDescent="0.2">
      <c r="A93" s="4"/>
      <c r="H93" s="4"/>
    </row>
    <row r="94" spans="1:8" x14ac:dyDescent="0.2">
      <c r="A94" s="4"/>
      <c r="H94" s="4"/>
    </row>
    <row r="95" spans="1:8" x14ac:dyDescent="0.2">
      <c r="A95" s="4"/>
      <c r="H95" s="4"/>
    </row>
    <row r="96" spans="1:8" x14ac:dyDescent="0.2">
      <c r="A96" s="4"/>
      <c r="H96" s="4"/>
    </row>
    <row r="97" spans="1:8" x14ac:dyDescent="0.2">
      <c r="A97" s="4"/>
      <c r="H97" s="4"/>
    </row>
    <row r="98" spans="1:8" x14ac:dyDescent="0.2">
      <c r="A98" s="4"/>
      <c r="H98" s="4"/>
    </row>
    <row r="99" spans="1:8" x14ac:dyDescent="0.2">
      <c r="A99" s="4"/>
      <c r="H99" s="4"/>
    </row>
    <row r="100" spans="1:8" x14ac:dyDescent="0.2">
      <c r="A100" s="4"/>
      <c r="H100" s="4"/>
    </row>
    <row r="101" spans="1:8" x14ac:dyDescent="0.2">
      <c r="A101" s="4"/>
      <c r="H101" s="4"/>
    </row>
    <row r="102" spans="1:8" x14ac:dyDescent="0.2">
      <c r="A102" s="4"/>
      <c r="H102" s="4"/>
    </row>
    <row r="103" spans="1:8" x14ac:dyDescent="0.2">
      <c r="A103" s="4"/>
      <c r="H103" s="4"/>
    </row>
    <row r="104" spans="1:8" x14ac:dyDescent="0.2">
      <c r="A104" s="4"/>
      <c r="H104" s="4"/>
    </row>
    <row r="105" spans="1:8" x14ac:dyDescent="0.2">
      <c r="A105" s="4"/>
      <c r="H105" s="4"/>
    </row>
    <row r="106" spans="1:8" x14ac:dyDescent="0.2">
      <c r="A106" s="4"/>
      <c r="H106" s="4"/>
    </row>
    <row r="107" spans="1:8" x14ac:dyDescent="0.2">
      <c r="A107" s="4"/>
      <c r="H107" s="4"/>
    </row>
    <row r="108" spans="1:8" x14ac:dyDescent="0.2">
      <c r="A108" s="4"/>
      <c r="H108" s="4"/>
    </row>
    <row r="109" spans="1:8" x14ac:dyDescent="0.2">
      <c r="A109" s="4"/>
      <c r="H109" s="4"/>
    </row>
    <row r="110" spans="1:8" x14ac:dyDescent="0.2">
      <c r="A110" s="4"/>
      <c r="H110" s="4"/>
    </row>
    <row r="111" spans="1:8" x14ac:dyDescent="0.2">
      <c r="A111" s="4"/>
      <c r="H111" s="4"/>
    </row>
    <row r="112" spans="1:8" x14ac:dyDescent="0.2">
      <c r="A112" s="4"/>
      <c r="H112" s="4"/>
    </row>
    <row r="113" spans="1:8" x14ac:dyDescent="0.2">
      <c r="A113" s="4"/>
      <c r="H113" s="4"/>
    </row>
    <row r="114" spans="1:8" x14ac:dyDescent="0.2">
      <c r="A114" s="4"/>
      <c r="H114" s="4"/>
    </row>
    <row r="115" spans="1:8" x14ac:dyDescent="0.2">
      <c r="A115" s="4"/>
      <c r="H115" s="4"/>
    </row>
    <row r="116" spans="1:8" x14ac:dyDescent="0.2">
      <c r="A116" s="4"/>
      <c r="H116" s="4"/>
    </row>
    <row r="117" spans="1:8" x14ac:dyDescent="0.2">
      <c r="A117" s="4"/>
      <c r="H117" s="4"/>
    </row>
    <row r="118" spans="1:8" x14ac:dyDescent="0.2">
      <c r="A118" s="4"/>
      <c r="H118" s="4"/>
    </row>
    <row r="119" spans="1:8" x14ac:dyDescent="0.2">
      <c r="A119" s="4"/>
      <c r="H119" s="4"/>
    </row>
    <row r="120" spans="1:8" x14ac:dyDescent="0.2">
      <c r="A120" s="4"/>
      <c r="H120" s="4"/>
    </row>
    <row r="121" spans="1:8" x14ac:dyDescent="0.2">
      <c r="A121" s="4"/>
      <c r="H121" s="4"/>
    </row>
    <row r="122" spans="1:8" x14ac:dyDescent="0.2">
      <c r="A122" s="4"/>
      <c r="H122" s="4"/>
    </row>
    <row r="123" spans="1:8" x14ac:dyDescent="0.2">
      <c r="A123" s="4"/>
      <c r="H123" s="4"/>
    </row>
    <row r="124" spans="1:8" x14ac:dyDescent="0.2">
      <c r="A124" s="4"/>
      <c r="H124" s="4"/>
    </row>
    <row r="125" spans="1:8" x14ac:dyDescent="0.2">
      <c r="A125" s="4"/>
      <c r="H125" s="4"/>
    </row>
    <row r="126" spans="1:8" x14ac:dyDescent="0.2">
      <c r="A126" s="4"/>
      <c r="H126" s="4"/>
    </row>
    <row r="127" spans="1:8" x14ac:dyDescent="0.2">
      <c r="A127" s="4"/>
      <c r="H127" s="4"/>
    </row>
    <row r="128" spans="1:8" x14ac:dyDescent="0.2">
      <c r="A128" s="4"/>
      <c r="H128" s="4"/>
    </row>
    <row r="129" spans="1:8" x14ac:dyDescent="0.2">
      <c r="A129" s="4"/>
      <c r="H129" s="4"/>
    </row>
    <row r="130" spans="1:8" x14ac:dyDescent="0.2">
      <c r="A130" s="4"/>
      <c r="H130" s="4"/>
    </row>
    <row r="131" spans="1:8" x14ac:dyDescent="0.2">
      <c r="A131" s="4"/>
      <c r="H131" s="4"/>
    </row>
    <row r="132" spans="1:8" x14ac:dyDescent="0.2">
      <c r="A132" s="4"/>
      <c r="H132" s="4"/>
    </row>
    <row r="133" spans="1:8" x14ac:dyDescent="0.2">
      <c r="A133" s="4"/>
      <c r="H133" s="4"/>
    </row>
    <row r="134" spans="1:8" x14ac:dyDescent="0.2">
      <c r="A134" s="4"/>
      <c r="H134" s="4"/>
    </row>
    <row r="135" spans="1:8" x14ac:dyDescent="0.2">
      <c r="A135" s="4"/>
      <c r="H135" s="4"/>
    </row>
    <row r="136" spans="1:8" x14ac:dyDescent="0.2">
      <c r="A136" s="4"/>
      <c r="H136" s="4"/>
    </row>
    <row r="137" spans="1:8" x14ac:dyDescent="0.2">
      <c r="A137" s="4"/>
      <c r="H137" s="4"/>
    </row>
    <row r="138" spans="1:8" x14ac:dyDescent="0.2">
      <c r="A138" s="4"/>
      <c r="H138" s="4"/>
    </row>
    <row r="139" spans="1:8" x14ac:dyDescent="0.2">
      <c r="A139" s="4"/>
      <c r="H139" s="4"/>
    </row>
    <row r="140" spans="1:8" x14ac:dyDescent="0.2">
      <c r="A140" s="4"/>
      <c r="H140" s="4"/>
    </row>
    <row r="141" spans="1:8" x14ac:dyDescent="0.2">
      <c r="A141" s="4"/>
      <c r="H141" s="4"/>
    </row>
    <row r="142" spans="1:8" x14ac:dyDescent="0.2">
      <c r="A142" s="4"/>
      <c r="H142" s="4"/>
    </row>
    <row r="143" spans="1:8" x14ac:dyDescent="0.2">
      <c r="A143" s="4"/>
      <c r="H143" s="4"/>
    </row>
    <row r="144" spans="1:8" x14ac:dyDescent="0.2">
      <c r="A144" s="4"/>
      <c r="H144" s="4"/>
    </row>
    <row r="145" spans="1:8" x14ac:dyDescent="0.2">
      <c r="A145" s="4"/>
      <c r="H145" s="4"/>
    </row>
    <row r="146" spans="1:8" x14ac:dyDescent="0.2">
      <c r="A146" s="4"/>
      <c r="H146" s="4"/>
    </row>
    <row r="147" spans="1:8" x14ac:dyDescent="0.2">
      <c r="A147" s="4"/>
      <c r="H147" s="4"/>
    </row>
    <row r="148" spans="1:8" x14ac:dyDescent="0.2">
      <c r="A148" s="4"/>
      <c r="H148" s="4"/>
    </row>
    <row r="149" spans="1:8" x14ac:dyDescent="0.2">
      <c r="A149" s="4"/>
      <c r="H149" s="4"/>
    </row>
    <row r="150" spans="1:8" x14ac:dyDescent="0.2">
      <c r="A150" s="4"/>
      <c r="H150" s="4"/>
    </row>
    <row r="151" spans="1:8" x14ac:dyDescent="0.2">
      <c r="A151" s="4"/>
      <c r="H151" s="4"/>
    </row>
    <row r="152" spans="1:8" x14ac:dyDescent="0.2">
      <c r="A152" s="4"/>
      <c r="H152" s="4"/>
    </row>
    <row r="153" spans="1:8" x14ac:dyDescent="0.2">
      <c r="A153" s="4"/>
      <c r="H153" s="4"/>
    </row>
    <row r="154" spans="1:8" x14ac:dyDescent="0.2">
      <c r="A154" s="4"/>
      <c r="H154" s="4"/>
    </row>
    <row r="155" spans="1:8" x14ac:dyDescent="0.2">
      <c r="A155" s="4"/>
      <c r="H155" s="4"/>
    </row>
    <row r="156" spans="1:8" x14ac:dyDescent="0.2">
      <c r="A156" s="4"/>
      <c r="H156" s="4"/>
    </row>
    <row r="157" spans="1:8" x14ac:dyDescent="0.2">
      <c r="A157" s="4"/>
      <c r="H157" s="4"/>
    </row>
    <row r="158" spans="1:8" x14ac:dyDescent="0.2">
      <c r="A158" s="4"/>
      <c r="H158" s="4"/>
    </row>
    <row r="159" spans="1:8" x14ac:dyDescent="0.2">
      <c r="A159" s="4"/>
      <c r="H159" s="4"/>
    </row>
    <row r="160" spans="1:8" x14ac:dyDescent="0.2">
      <c r="A160" s="4"/>
      <c r="H160" s="4"/>
    </row>
    <row r="161" spans="1:8" x14ac:dyDescent="0.2">
      <c r="A161" s="4"/>
      <c r="H161" s="4"/>
    </row>
    <row r="162" spans="1:8" x14ac:dyDescent="0.2">
      <c r="A162" s="4"/>
      <c r="H162" s="4"/>
    </row>
    <row r="163" spans="1:8" x14ac:dyDescent="0.2">
      <c r="A163" s="4"/>
      <c r="H163" s="4"/>
    </row>
    <row r="164" spans="1:8" x14ac:dyDescent="0.2">
      <c r="A164" s="4"/>
      <c r="H164" s="4"/>
    </row>
    <row r="165" spans="1:8" x14ac:dyDescent="0.2">
      <c r="A165" s="4"/>
      <c r="H165" s="4"/>
    </row>
    <row r="166" spans="1:8" x14ac:dyDescent="0.2">
      <c r="A166" s="4"/>
      <c r="H166" s="4"/>
    </row>
    <row r="167" spans="1:8" x14ac:dyDescent="0.2">
      <c r="A167" s="4"/>
      <c r="H167" s="4"/>
    </row>
    <row r="168" spans="1:8" x14ac:dyDescent="0.2">
      <c r="A168" s="4"/>
      <c r="H168" s="4"/>
    </row>
    <row r="169" spans="1:8" x14ac:dyDescent="0.2">
      <c r="A169" s="4"/>
      <c r="H169" s="4"/>
    </row>
    <row r="170" spans="1:8" x14ac:dyDescent="0.2">
      <c r="A170" s="4"/>
      <c r="H170" s="4"/>
    </row>
    <row r="171" spans="1:8" x14ac:dyDescent="0.2">
      <c r="A171" s="4"/>
      <c r="H171" s="4"/>
    </row>
    <row r="172" spans="1:8" x14ac:dyDescent="0.2">
      <c r="A172" s="4"/>
      <c r="H172" s="4"/>
    </row>
    <row r="173" spans="1:8" x14ac:dyDescent="0.2">
      <c r="A173" s="4"/>
      <c r="H173" s="4"/>
    </row>
    <row r="174" spans="1:8" x14ac:dyDescent="0.2">
      <c r="A174" s="4"/>
      <c r="H174" s="4"/>
    </row>
    <row r="175" spans="1:8" x14ac:dyDescent="0.2">
      <c r="A175" s="4"/>
      <c r="H175" s="4"/>
    </row>
    <row r="176" spans="1:8" x14ac:dyDescent="0.2">
      <c r="A176" s="4"/>
      <c r="H176" s="4"/>
    </row>
    <row r="177" spans="1:8" x14ac:dyDescent="0.2">
      <c r="A177" s="4"/>
      <c r="H177" s="4"/>
    </row>
    <row r="178" spans="1:8" x14ac:dyDescent="0.2">
      <c r="A178" s="4"/>
      <c r="H178" s="4"/>
    </row>
    <row r="179" spans="1:8" x14ac:dyDescent="0.2">
      <c r="A179" s="4"/>
      <c r="H179" s="4"/>
    </row>
    <row r="180" spans="1:8" x14ac:dyDescent="0.2">
      <c r="A180" s="4"/>
      <c r="H180" s="4"/>
    </row>
    <row r="181" spans="1:8" x14ac:dyDescent="0.2">
      <c r="A181" s="4"/>
      <c r="H181" s="4"/>
    </row>
    <row r="182" spans="1:8" x14ac:dyDescent="0.2">
      <c r="A182" s="4"/>
      <c r="H182" s="4"/>
    </row>
    <row r="183" spans="1:8" x14ac:dyDescent="0.2">
      <c r="A183" s="4"/>
      <c r="H183" s="4"/>
    </row>
    <row r="184" spans="1:8" x14ac:dyDescent="0.2">
      <c r="A184" s="4"/>
      <c r="H184" s="4"/>
    </row>
    <row r="185" spans="1:8" x14ac:dyDescent="0.2">
      <c r="A185" s="4"/>
      <c r="H185" s="4"/>
    </row>
    <row r="186" spans="1:8" x14ac:dyDescent="0.2">
      <c r="A186" s="4"/>
      <c r="H186" s="4"/>
    </row>
    <row r="187" spans="1:8" x14ac:dyDescent="0.2">
      <c r="A187" s="4"/>
      <c r="H187" s="4"/>
    </row>
    <row r="188" spans="1:8" x14ac:dyDescent="0.2">
      <c r="A188" s="4"/>
      <c r="H188" s="4"/>
    </row>
    <row r="189" spans="1:8" x14ac:dyDescent="0.2">
      <c r="A189" s="4"/>
      <c r="H189" s="4"/>
    </row>
    <row r="190" spans="1:8" x14ac:dyDescent="0.2">
      <c r="A190" s="4"/>
      <c r="H190" s="4"/>
    </row>
    <row r="191" spans="1:8" x14ac:dyDescent="0.2">
      <c r="A191" s="4"/>
      <c r="H191" s="4"/>
    </row>
    <row r="192" spans="1:8" x14ac:dyDescent="0.2">
      <c r="A192" s="4"/>
      <c r="H192" s="4"/>
    </row>
    <row r="193" spans="1:8" x14ac:dyDescent="0.2">
      <c r="A193" s="4"/>
      <c r="H193" s="4"/>
    </row>
    <row r="194" spans="1:8" x14ac:dyDescent="0.2">
      <c r="A194" s="4"/>
      <c r="H194" s="4"/>
    </row>
    <row r="195" spans="1:8" x14ac:dyDescent="0.2">
      <c r="A195" s="4"/>
      <c r="H195" s="4"/>
    </row>
    <row r="196" spans="1:8" x14ac:dyDescent="0.2">
      <c r="A196" s="4"/>
      <c r="H196" s="4"/>
    </row>
    <row r="197" spans="1:8" x14ac:dyDescent="0.2">
      <c r="A197" s="4"/>
      <c r="H197" s="4"/>
    </row>
    <row r="198" spans="1:8" x14ac:dyDescent="0.2">
      <c r="A198" s="4"/>
      <c r="H198" s="4"/>
    </row>
    <row r="199" spans="1:8" x14ac:dyDescent="0.2">
      <c r="A199" s="4"/>
      <c r="H199" s="4"/>
    </row>
    <row r="200" spans="1:8" x14ac:dyDescent="0.2">
      <c r="A200" s="4"/>
      <c r="H200" s="4"/>
    </row>
    <row r="201" spans="1:8" x14ac:dyDescent="0.2">
      <c r="A201" s="4"/>
      <c r="H201" s="4"/>
    </row>
    <row r="202" spans="1:8" x14ac:dyDescent="0.2">
      <c r="A202" s="4"/>
      <c r="H202" s="4"/>
    </row>
    <row r="203" spans="1:8" x14ac:dyDescent="0.2">
      <c r="A203" s="4"/>
      <c r="H203" s="4"/>
    </row>
    <row r="204" spans="1:8" x14ac:dyDescent="0.2">
      <c r="A204" s="4"/>
      <c r="H204" s="4"/>
    </row>
    <row r="205" spans="1:8" x14ac:dyDescent="0.2">
      <c r="A205" s="4"/>
      <c r="H205" s="4"/>
    </row>
    <row r="206" spans="1:8" x14ac:dyDescent="0.2">
      <c r="A206" s="4"/>
      <c r="H206" s="4"/>
    </row>
    <row r="207" spans="1:8" x14ac:dyDescent="0.2">
      <c r="A207" s="4"/>
      <c r="H207" s="4"/>
    </row>
    <row r="208" spans="1:8" x14ac:dyDescent="0.2">
      <c r="A208" s="4"/>
      <c r="H208" s="4"/>
    </row>
    <row r="209" spans="1:8" x14ac:dyDescent="0.2">
      <c r="A209" s="4"/>
      <c r="H209" s="4"/>
    </row>
    <row r="210" spans="1:8" x14ac:dyDescent="0.2">
      <c r="A210" s="4"/>
      <c r="H210" s="4"/>
    </row>
    <row r="211" spans="1:8" x14ac:dyDescent="0.2">
      <c r="A211" s="4"/>
      <c r="H211" s="4"/>
    </row>
    <row r="212" spans="1:8" x14ac:dyDescent="0.2">
      <c r="A212" s="4"/>
      <c r="H212" s="4"/>
    </row>
    <row r="213" spans="1:8" x14ac:dyDescent="0.2">
      <c r="A213" s="4"/>
      <c r="H213" s="4"/>
    </row>
    <row r="214" spans="1:8" x14ac:dyDescent="0.2">
      <c r="A214" s="4"/>
      <c r="H214" s="4"/>
    </row>
    <row r="215" spans="1:8" x14ac:dyDescent="0.2">
      <c r="A215" s="4"/>
      <c r="H215" s="4"/>
    </row>
    <row r="216" spans="1:8" x14ac:dyDescent="0.2">
      <c r="A216" s="4"/>
      <c r="H216" s="4"/>
    </row>
    <row r="217" spans="1:8" x14ac:dyDescent="0.2">
      <c r="A217" s="4"/>
      <c r="H217" s="4"/>
    </row>
    <row r="218" spans="1:8" x14ac:dyDescent="0.2">
      <c r="A218" s="4"/>
      <c r="H218" s="4"/>
    </row>
    <row r="219" spans="1:8" x14ac:dyDescent="0.2">
      <c r="A219" s="4"/>
      <c r="H219" s="4"/>
    </row>
    <row r="220" spans="1:8" x14ac:dyDescent="0.2">
      <c r="A220" s="4"/>
      <c r="H220" s="4"/>
    </row>
    <row r="221" spans="1:8" x14ac:dyDescent="0.2">
      <c r="A221" s="4"/>
      <c r="H221" s="4"/>
    </row>
    <row r="222" spans="1:8" x14ac:dyDescent="0.2">
      <c r="A222" s="4"/>
      <c r="H222" s="4"/>
    </row>
    <row r="223" spans="1:8" x14ac:dyDescent="0.2">
      <c r="A223" s="4"/>
      <c r="H223" s="4"/>
    </row>
    <row r="224" spans="1:8" x14ac:dyDescent="0.2">
      <c r="A224" s="4"/>
      <c r="H224" s="4"/>
    </row>
    <row r="225" spans="1:8" x14ac:dyDescent="0.2">
      <c r="A225" s="4"/>
      <c r="H225" s="4"/>
    </row>
    <row r="226" spans="1:8" x14ac:dyDescent="0.2">
      <c r="A226" s="4"/>
      <c r="H226" s="4"/>
    </row>
    <row r="227" spans="1:8" x14ac:dyDescent="0.2">
      <c r="A227" s="4"/>
      <c r="H227" s="4"/>
    </row>
    <row r="228" spans="1:8" x14ac:dyDescent="0.2">
      <c r="A228" s="4"/>
      <c r="H228" s="4"/>
    </row>
    <row r="229" spans="1:8" x14ac:dyDescent="0.2">
      <c r="A229" s="4"/>
      <c r="H229" s="4"/>
    </row>
    <row r="230" spans="1:8" x14ac:dyDescent="0.2">
      <c r="A230" s="4"/>
      <c r="H230" s="4"/>
    </row>
    <row r="231" spans="1:8" x14ac:dyDescent="0.2">
      <c r="A231" s="4"/>
      <c r="H231" s="4"/>
    </row>
    <row r="232" spans="1:8" x14ac:dyDescent="0.2">
      <c r="A232" s="4"/>
      <c r="H232" s="4"/>
    </row>
    <row r="233" spans="1:8" x14ac:dyDescent="0.2">
      <c r="A233" s="4"/>
      <c r="H233" s="4"/>
    </row>
    <row r="234" spans="1:8" x14ac:dyDescent="0.2">
      <c r="A234" s="4"/>
      <c r="H234" s="4"/>
    </row>
    <row r="235" spans="1:8" x14ac:dyDescent="0.2">
      <c r="A235" s="4"/>
      <c r="H235" s="4"/>
    </row>
    <row r="236" spans="1:8" x14ac:dyDescent="0.2">
      <c r="A236" s="4"/>
      <c r="H236" s="4"/>
    </row>
    <row r="237" spans="1:8" x14ac:dyDescent="0.2">
      <c r="A237" s="4"/>
      <c r="H237" s="4"/>
    </row>
    <row r="238" spans="1:8" x14ac:dyDescent="0.2">
      <c r="A238" s="4"/>
      <c r="H238" s="4"/>
    </row>
    <row r="239" spans="1:8" x14ac:dyDescent="0.2">
      <c r="A239" s="4"/>
      <c r="H239" s="4"/>
    </row>
    <row r="240" spans="1:8" x14ac:dyDescent="0.2">
      <c r="A240" s="4"/>
      <c r="H240" s="4"/>
    </row>
    <row r="241" spans="1:8" x14ac:dyDescent="0.2">
      <c r="A241" s="4"/>
      <c r="H241" s="4"/>
    </row>
    <row r="242" spans="1:8" x14ac:dyDescent="0.2">
      <c r="A242" s="4"/>
      <c r="H242" s="4"/>
    </row>
    <row r="243" spans="1:8" x14ac:dyDescent="0.2">
      <c r="A243" s="4"/>
      <c r="H243" s="4"/>
    </row>
    <row r="244" spans="1:8" x14ac:dyDescent="0.2">
      <c r="A244" s="4"/>
      <c r="H244" s="4"/>
    </row>
    <row r="245" spans="1:8" x14ac:dyDescent="0.2">
      <c r="A245" s="4"/>
      <c r="H245" s="4"/>
    </row>
    <row r="246" spans="1:8" x14ac:dyDescent="0.2">
      <c r="A246" s="4"/>
      <c r="H246" s="4"/>
    </row>
    <row r="247" spans="1:8" x14ac:dyDescent="0.2">
      <c r="A247" s="4"/>
      <c r="H247" s="4"/>
    </row>
    <row r="248" spans="1:8" x14ac:dyDescent="0.2">
      <c r="A248" s="4"/>
      <c r="H248" s="4"/>
    </row>
    <row r="249" spans="1:8" x14ac:dyDescent="0.2">
      <c r="A249" s="4"/>
      <c r="H249" s="4"/>
    </row>
    <row r="250" spans="1:8" x14ac:dyDescent="0.2">
      <c r="A250" s="4"/>
      <c r="H250" s="4"/>
    </row>
    <row r="251" spans="1:8" x14ac:dyDescent="0.2">
      <c r="A251" s="4"/>
      <c r="H251" s="4"/>
    </row>
    <row r="252" spans="1:8" x14ac:dyDescent="0.2">
      <c r="A252" s="4"/>
      <c r="H252" s="4"/>
    </row>
    <row r="253" spans="1:8" x14ac:dyDescent="0.2">
      <c r="A253" s="4"/>
      <c r="H253" s="4"/>
    </row>
    <row r="254" spans="1:8" x14ac:dyDescent="0.2">
      <c r="A254" s="4"/>
      <c r="H254" s="4"/>
    </row>
    <row r="255" spans="1:8" x14ac:dyDescent="0.2">
      <c r="A255" s="4"/>
      <c r="H255" s="4"/>
    </row>
    <row r="256" spans="1:8" x14ac:dyDescent="0.2">
      <c r="A256" s="4"/>
      <c r="H256" s="4"/>
    </row>
    <row r="257" spans="1:8" x14ac:dyDescent="0.2">
      <c r="A257" s="4"/>
      <c r="H257" s="4"/>
    </row>
    <row r="258" spans="1:8" x14ac:dyDescent="0.2">
      <c r="A258" s="4"/>
      <c r="H258" s="4"/>
    </row>
    <row r="259" spans="1:8" x14ac:dyDescent="0.2">
      <c r="A259" s="4"/>
      <c r="H259" s="4"/>
    </row>
    <row r="260" spans="1:8" x14ac:dyDescent="0.2">
      <c r="A260" s="4"/>
      <c r="H260" s="4"/>
    </row>
    <row r="261" spans="1:8" x14ac:dyDescent="0.2">
      <c r="A261" s="4"/>
      <c r="H261" s="4"/>
    </row>
    <row r="262" spans="1:8" x14ac:dyDescent="0.2">
      <c r="A262" s="4"/>
      <c r="H262" s="4"/>
    </row>
    <row r="263" spans="1:8" x14ac:dyDescent="0.2">
      <c r="A263" s="4"/>
      <c r="H263" s="4"/>
    </row>
    <row r="264" spans="1:8" x14ac:dyDescent="0.2">
      <c r="A264" s="4"/>
      <c r="H264" s="4"/>
    </row>
    <row r="265" spans="1:8" x14ac:dyDescent="0.2">
      <c r="A265" s="4"/>
      <c r="H265" s="4"/>
    </row>
    <row r="266" spans="1:8" x14ac:dyDescent="0.2">
      <c r="A266" s="4"/>
      <c r="H266" s="4"/>
    </row>
    <row r="267" spans="1:8" x14ac:dyDescent="0.2">
      <c r="A267" s="4"/>
      <c r="H267" s="4"/>
    </row>
    <row r="268" spans="1:8" x14ac:dyDescent="0.2">
      <c r="A268" s="4"/>
      <c r="H268" s="4"/>
    </row>
    <row r="269" spans="1:8" x14ac:dyDescent="0.2">
      <c r="A269" s="4"/>
      <c r="H269" s="4"/>
    </row>
    <row r="270" spans="1:8" x14ac:dyDescent="0.2">
      <c r="A270" s="4"/>
      <c r="H270" s="4"/>
    </row>
    <row r="271" spans="1:8" x14ac:dyDescent="0.2">
      <c r="A271" s="4"/>
      <c r="H271" s="4"/>
    </row>
    <row r="272" spans="1:8" x14ac:dyDescent="0.2">
      <c r="A272" s="4"/>
      <c r="H272" s="4"/>
    </row>
    <row r="273" spans="1:8" x14ac:dyDescent="0.2">
      <c r="A273" s="4"/>
      <c r="H273" s="4"/>
    </row>
    <row r="274" spans="1:8" x14ac:dyDescent="0.2">
      <c r="A274" s="4"/>
      <c r="H274" s="4"/>
    </row>
    <row r="275" spans="1:8" x14ac:dyDescent="0.2">
      <c r="A275" s="4"/>
      <c r="H275" s="4"/>
    </row>
    <row r="276" spans="1:8" x14ac:dyDescent="0.2">
      <c r="A276" s="4"/>
      <c r="H276" s="4"/>
    </row>
    <row r="277" spans="1:8" x14ac:dyDescent="0.2">
      <c r="A277" s="4"/>
      <c r="H277" s="4"/>
    </row>
    <row r="278" spans="1:8" x14ac:dyDescent="0.2">
      <c r="A278" s="4"/>
      <c r="H278" s="4"/>
    </row>
    <row r="279" spans="1:8" x14ac:dyDescent="0.2">
      <c r="A279" s="4"/>
      <c r="H279" s="4"/>
    </row>
    <row r="280" spans="1:8" x14ac:dyDescent="0.2">
      <c r="A280" s="4"/>
      <c r="H280" s="4"/>
    </row>
    <row r="281" spans="1:8" x14ac:dyDescent="0.2">
      <c r="A281" s="4"/>
      <c r="H281" s="4"/>
    </row>
    <row r="282" spans="1:8" x14ac:dyDescent="0.2">
      <c r="A282" s="4"/>
      <c r="H282" s="4"/>
    </row>
    <row r="283" spans="1:8" x14ac:dyDescent="0.2">
      <c r="A283" s="4"/>
      <c r="H283" s="4"/>
    </row>
    <row r="284" spans="1:8" x14ac:dyDescent="0.2">
      <c r="A284" s="4"/>
      <c r="H284" s="4"/>
    </row>
    <row r="285" spans="1:8" x14ac:dyDescent="0.2">
      <c r="A285" s="4"/>
      <c r="H285" s="4"/>
    </row>
    <row r="286" spans="1:8" x14ac:dyDescent="0.2">
      <c r="A286" s="4"/>
      <c r="H286" s="4"/>
    </row>
    <row r="287" spans="1:8" x14ac:dyDescent="0.2">
      <c r="A287" s="4"/>
      <c r="H287" s="4"/>
    </row>
    <row r="288" spans="1:8" x14ac:dyDescent="0.2">
      <c r="A288" s="4"/>
      <c r="H288" s="4"/>
    </row>
    <row r="289" spans="1:8" x14ac:dyDescent="0.2">
      <c r="A289" s="4"/>
      <c r="H289" s="4"/>
    </row>
    <row r="290" spans="1:8" x14ac:dyDescent="0.2">
      <c r="A290" s="4"/>
      <c r="H290" s="4"/>
    </row>
    <row r="291" spans="1:8" x14ac:dyDescent="0.2">
      <c r="A291" s="4"/>
      <c r="H291" s="4"/>
    </row>
    <row r="292" spans="1:8" x14ac:dyDescent="0.2">
      <c r="A292" s="4"/>
      <c r="H292" s="4"/>
    </row>
    <row r="293" spans="1:8" x14ac:dyDescent="0.2">
      <c r="A293" s="4"/>
      <c r="H293" s="4"/>
    </row>
    <row r="294" spans="1:8" x14ac:dyDescent="0.2">
      <c r="A294" s="4"/>
      <c r="H294" s="4"/>
    </row>
    <row r="295" spans="1:8" x14ac:dyDescent="0.2">
      <c r="A295" s="4"/>
      <c r="H295" s="4"/>
    </row>
    <row r="296" spans="1:8" x14ac:dyDescent="0.2">
      <c r="A296" s="4"/>
      <c r="H296" s="4"/>
    </row>
    <row r="297" spans="1:8" x14ac:dyDescent="0.2">
      <c r="A297" s="4"/>
      <c r="H297" s="4"/>
    </row>
    <row r="298" spans="1:8" x14ac:dyDescent="0.2">
      <c r="A298" s="4"/>
      <c r="H298" s="4"/>
    </row>
    <row r="299" spans="1:8" x14ac:dyDescent="0.2">
      <c r="A299" s="4"/>
      <c r="H299" s="4"/>
    </row>
    <row r="300" spans="1:8" x14ac:dyDescent="0.2">
      <c r="A300" s="4"/>
      <c r="H300" s="4"/>
    </row>
    <row r="301" spans="1:8" x14ac:dyDescent="0.2">
      <c r="A301" s="4"/>
      <c r="H301" s="4"/>
    </row>
    <row r="302" spans="1:8" x14ac:dyDescent="0.2">
      <c r="A302" s="4"/>
      <c r="H302" s="4"/>
    </row>
    <row r="303" spans="1:8" x14ac:dyDescent="0.2">
      <c r="A303" s="4"/>
      <c r="H303" s="4"/>
    </row>
    <row r="304" spans="1:8" x14ac:dyDescent="0.2">
      <c r="A304" s="4"/>
      <c r="H304" s="4"/>
    </row>
    <row r="305" spans="1:8" x14ac:dyDescent="0.2">
      <c r="A305" s="4"/>
      <c r="H305" s="4"/>
    </row>
    <row r="306" spans="1:8" x14ac:dyDescent="0.2">
      <c r="A306" s="4"/>
      <c r="H306" s="4"/>
    </row>
    <row r="307" spans="1:8" x14ac:dyDescent="0.2">
      <c r="A307" s="4"/>
      <c r="H307" s="4"/>
    </row>
    <row r="308" spans="1:8" x14ac:dyDescent="0.2">
      <c r="A308" s="4"/>
      <c r="H308" s="4"/>
    </row>
    <row r="309" spans="1:8" x14ac:dyDescent="0.2">
      <c r="A309" s="4"/>
      <c r="H309" s="4"/>
    </row>
    <row r="310" spans="1:8" x14ac:dyDescent="0.2">
      <c r="A310" s="4"/>
      <c r="H310" s="4"/>
    </row>
    <row r="311" spans="1:8" x14ac:dyDescent="0.2">
      <c r="A311" s="4"/>
      <c r="H311" s="4"/>
    </row>
    <row r="312" spans="1:8" x14ac:dyDescent="0.2">
      <c r="A312" s="4"/>
      <c r="H312" s="4"/>
    </row>
    <row r="313" spans="1:8" x14ac:dyDescent="0.2">
      <c r="A313" s="4"/>
      <c r="H313" s="4"/>
    </row>
    <row r="314" spans="1:8" x14ac:dyDescent="0.2">
      <c r="A314" s="4"/>
      <c r="H314" s="4"/>
    </row>
    <row r="315" spans="1:8" x14ac:dyDescent="0.2">
      <c r="A315" s="4"/>
      <c r="H315" s="4"/>
    </row>
    <row r="316" spans="1:8" x14ac:dyDescent="0.2">
      <c r="A316" s="4"/>
      <c r="H316" s="4"/>
    </row>
    <row r="317" spans="1:8" x14ac:dyDescent="0.2">
      <c r="A317" s="4"/>
      <c r="H317" s="4"/>
    </row>
    <row r="318" spans="1:8" x14ac:dyDescent="0.2">
      <c r="A318" s="4"/>
      <c r="H318" s="4"/>
    </row>
    <row r="319" spans="1:8" x14ac:dyDescent="0.2">
      <c r="A319" s="4"/>
      <c r="H319" s="4"/>
    </row>
    <row r="320" spans="1:8" x14ac:dyDescent="0.2">
      <c r="A320" s="4"/>
      <c r="H320" s="4"/>
    </row>
    <row r="321" spans="1:8" x14ac:dyDescent="0.2">
      <c r="A321" s="4"/>
      <c r="H321" s="4"/>
    </row>
    <row r="322" spans="1:8" x14ac:dyDescent="0.2">
      <c r="A322" s="4"/>
      <c r="H322" s="4"/>
    </row>
    <row r="323" spans="1:8" x14ac:dyDescent="0.2">
      <c r="A323" s="4"/>
      <c r="H323" s="4"/>
    </row>
    <row r="324" spans="1:8" x14ac:dyDescent="0.2">
      <c r="A324" s="4"/>
      <c r="H324" s="4"/>
    </row>
    <row r="325" spans="1:8" x14ac:dyDescent="0.2">
      <c r="A325" s="4"/>
      <c r="H325" s="4"/>
    </row>
    <row r="326" spans="1:8" x14ac:dyDescent="0.2">
      <c r="A326" s="4"/>
      <c r="H326" s="4"/>
    </row>
    <row r="327" spans="1:8" x14ac:dyDescent="0.2">
      <c r="A327" s="4"/>
      <c r="H327" s="4"/>
    </row>
    <row r="328" spans="1:8" x14ac:dyDescent="0.2">
      <c r="A328" s="4"/>
      <c r="H328" s="4"/>
    </row>
    <row r="329" spans="1:8" x14ac:dyDescent="0.2">
      <c r="A329" s="4"/>
      <c r="H329" s="4"/>
    </row>
    <row r="330" spans="1:8" x14ac:dyDescent="0.2">
      <c r="A330" s="4"/>
      <c r="H330" s="4"/>
    </row>
    <row r="331" spans="1:8" x14ac:dyDescent="0.2">
      <c r="A331" s="4"/>
      <c r="H331" s="4"/>
    </row>
    <row r="332" spans="1:8" x14ac:dyDescent="0.2">
      <c r="A332" s="4"/>
      <c r="H332" s="4"/>
    </row>
    <row r="333" spans="1:8" x14ac:dyDescent="0.2">
      <c r="A333" s="4"/>
      <c r="H333" s="4"/>
    </row>
    <row r="334" spans="1:8" x14ac:dyDescent="0.2">
      <c r="A334" s="4"/>
      <c r="H334" s="4"/>
    </row>
    <row r="335" spans="1:8" x14ac:dyDescent="0.2">
      <c r="A335" s="4"/>
      <c r="H335" s="4"/>
    </row>
    <row r="336" spans="1:8" x14ac:dyDescent="0.2">
      <c r="A336" s="4"/>
      <c r="H336" s="4"/>
    </row>
    <row r="337" spans="1:8" x14ac:dyDescent="0.2">
      <c r="A337" s="4"/>
      <c r="H337" s="4"/>
    </row>
    <row r="338" spans="1:8" x14ac:dyDescent="0.2">
      <c r="A338" s="4"/>
      <c r="H338" s="4"/>
    </row>
    <row r="339" spans="1:8" x14ac:dyDescent="0.2">
      <c r="A339" s="4"/>
      <c r="H339" s="4"/>
    </row>
    <row r="340" spans="1:8" x14ac:dyDescent="0.2">
      <c r="A340" s="4"/>
      <c r="H340" s="4"/>
    </row>
    <row r="341" spans="1:8" x14ac:dyDescent="0.2">
      <c r="A341" s="4"/>
      <c r="H341" s="4"/>
    </row>
    <row r="342" spans="1:8" x14ac:dyDescent="0.2">
      <c r="A342" s="4"/>
      <c r="H342" s="4"/>
    </row>
    <row r="343" spans="1:8" x14ac:dyDescent="0.2">
      <c r="A343" s="4"/>
      <c r="H343" s="4"/>
    </row>
    <row r="344" spans="1:8" x14ac:dyDescent="0.2">
      <c r="A344" s="4"/>
      <c r="H344" s="4"/>
    </row>
    <row r="345" spans="1:8" x14ac:dyDescent="0.2">
      <c r="A345" s="4"/>
      <c r="H345" s="4"/>
    </row>
    <row r="346" spans="1:8" x14ac:dyDescent="0.2">
      <c r="A346" s="4"/>
      <c r="H346" s="4"/>
    </row>
    <row r="347" spans="1:8" x14ac:dyDescent="0.2">
      <c r="A347" s="4"/>
      <c r="H347" s="4"/>
    </row>
    <row r="348" spans="1:8" x14ac:dyDescent="0.2">
      <c r="A348" s="4"/>
      <c r="H348" s="4"/>
    </row>
    <row r="349" spans="1:8" x14ac:dyDescent="0.2">
      <c r="A349" s="4"/>
      <c r="H349" s="4"/>
    </row>
    <row r="350" spans="1:8" x14ac:dyDescent="0.2">
      <c r="A350" s="4"/>
      <c r="H350" s="4"/>
    </row>
    <row r="351" spans="1:8" x14ac:dyDescent="0.2">
      <c r="A351" s="4"/>
      <c r="H351" s="4"/>
    </row>
    <row r="352" spans="1:8" x14ac:dyDescent="0.2">
      <c r="A352" s="4"/>
      <c r="H352" s="4"/>
    </row>
    <row r="353" spans="1:8" x14ac:dyDescent="0.2">
      <c r="A353" s="4"/>
      <c r="H353" s="4"/>
    </row>
    <row r="354" spans="1:8" x14ac:dyDescent="0.2">
      <c r="A354" s="4"/>
      <c r="H354" s="4"/>
    </row>
    <row r="355" spans="1:8" x14ac:dyDescent="0.2">
      <c r="A355" s="4"/>
      <c r="H355" s="4"/>
    </row>
    <row r="356" spans="1:8" x14ac:dyDescent="0.2">
      <c r="A356" s="4"/>
      <c r="H356" s="4"/>
    </row>
    <row r="357" spans="1:8" x14ac:dyDescent="0.2">
      <c r="A357" s="4"/>
      <c r="H357" s="4"/>
    </row>
    <row r="358" spans="1:8" x14ac:dyDescent="0.2">
      <c r="A358" s="4"/>
      <c r="H358" s="4"/>
    </row>
    <row r="359" spans="1:8" x14ac:dyDescent="0.2">
      <c r="A359" s="4"/>
      <c r="H359" s="4"/>
    </row>
    <row r="360" spans="1:8" x14ac:dyDescent="0.2">
      <c r="A360" s="4"/>
      <c r="H360" s="4"/>
    </row>
    <row r="361" spans="1:8" x14ac:dyDescent="0.2">
      <c r="A361" s="4"/>
      <c r="H361" s="4"/>
    </row>
    <row r="362" spans="1:8" x14ac:dyDescent="0.2">
      <c r="A362" s="4"/>
      <c r="H362" s="4"/>
    </row>
    <row r="363" spans="1:8" x14ac:dyDescent="0.2">
      <c r="A363" s="4"/>
      <c r="H363" s="4"/>
    </row>
    <row r="364" spans="1:8" x14ac:dyDescent="0.2">
      <c r="A364" s="4"/>
      <c r="H364" s="4"/>
    </row>
    <row r="365" spans="1:8" x14ac:dyDescent="0.2">
      <c r="A365" s="4"/>
      <c r="H365" s="4"/>
    </row>
    <row r="366" spans="1:8" x14ac:dyDescent="0.2">
      <c r="A366" s="4"/>
      <c r="H366" s="4"/>
    </row>
    <row r="367" spans="1:8" x14ac:dyDescent="0.2">
      <c r="A367" s="4"/>
      <c r="H367" s="4"/>
    </row>
    <row r="368" spans="1:8" x14ac:dyDescent="0.2">
      <c r="A368" s="4"/>
      <c r="H368" s="4"/>
    </row>
    <row r="369" spans="1:8" x14ac:dyDescent="0.2">
      <c r="A369" s="4"/>
      <c r="H369" s="4"/>
    </row>
    <row r="370" spans="1:8" x14ac:dyDescent="0.2">
      <c r="A370" s="4"/>
      <c r="H370" s="4"/>
    </row>
    <row r="371" spans="1:8" x14ac:dyDescent="0.2">
      <c r="A371" s="4"/>
      <c r="H371" s="4"/>
    </row>
    <row r="372" spans="1:8" x14ac:dyDescent="0.2">
      <c r="A372" s="4"/>
      <c r="H372" s="4"/>
    </row>
    <row r="373" spans="1:8" x14ac:dyDescent="0.2">
      <c r="A373" s="4"/>
      <c r="H373" s="4"/>
    </row>
    <row r="374" spans="1:8" x14ac:dyDescent="0.2">
      <c r="A374" s="4"/>
      <c r="H374" s="4"/>
    </row>
    <row r="375" spans="1:8" x14ac:dyDescent="0.2">
      <c r="A375" s="4"/>
      <c r="H375" s="4"/>
    </row>
    <row r="376" spans="1:8" x14ac:dyDescent="0.2">
      <c r="A376" s="4"/>
      <c r="H376" s="4"/>
    </row>
    <row r="377" spans="1:8" x14ac:dyDescent="0.2">
      <c r="A377" s="4"/>
      <c r="H377" s="4"/>
    </row>
    <row r="378" spans="1:8" x14ac:dyDescent="0.2">
      <c r="A378" s="4"/>
      <c r="H378" s="4"/>
    </row>
    <row r="379" spans="1:8" x14ac:dyDescent="0.2">
      <c r="A379" s="4"/>
      <c r="H379" s="4"/>
    </row>
    <row r="380" spans="1:8" x14ac:dyDescent="0.2">
      <c r="A380" s="4"/>
      <c r="H380" s="4"/>
    </row>
    <row r="381" spans="1:8" x14ac:dyDescent="0.2">
      <c r="A381" s="4"/>
      <c r="H381" s="4"/>
    </row>
    <row r="382" spans="1:8" x14ac:dyDescent="0.2">
      <c r="A382" s="4"/>
      <c r="H382" s="4"/>
    </row>
    <row r="383" spans="1:8" x14ac:dyDescent="0.2">
      <c r="A383" s="4"/>
      <c r="H383" s="4"/>
    </row>
    <row r="384" spans="1:8" x14ac:dyDescent="0.2">
      <c r="A384" s="4"/>
      <c r="H384" s="4"/>
    </row>
    <row r="385" spans="1:8" x14ac:dyDescent="0.2">
      <c r="A385" s="4"/>
      <c r="H385" s="4"/>
    </row>
    <row r="386" spans="1:8" x14ac:dyDescent="0.2">
      <c r="A386" s="4"/>
      <c r="H386" s="4"/>
    </row>
    <row r="387" spans="1:8" x14ac:dyDescent="0.2">
      <c r="A387" s="4"/>
      <c r="H387" s="4"/>
    </row>
    <row r="388" spans="1:8" x14ac:dyDescent="0.2">
      <c r="A388" s="4"/>
      <c r="H388" s="4"/>
    </row>
    <row r="389" spans="1:8" x14ac:dyDescent="0.2">
      <c r="A389" s="4"/>
      <c r="H389" s="4"/>
    </row>
    <row r="390" spans="1:8" x14ac:dyDescent="0.2">
      <c r="A390" s="4"/>
      <c r="H390" s="4"/>
    </row>
    <row r="391" spans="1:8" x14ac:dyDescent="0.2">
      <c r="A391" s="4"/>
      <c r="H391" s="4"/>
    </row>
    <row r="392" spans="1:8" x14ac:dyDescent="0.2">
      <c r="A392" s="4"/>
      <c r="H392" s="4"/>
    </row>
    <row r="393" spans="1:8" x14ac:dyDescent="0.2">
      <c r="A393" s="4"/>
      <c r="H393" s="4"/>
    </row>
    <row r="394" spans="1:8" x14ac:dyDescent="0.2">
      <c r="A394" s="4"/>
      <c r="H394" s="4"/>
    </row>
    <row r="395" spans="1:8" x14ac:dyDescent="0.2">
      <c r="A395" s="4"/>
      <c r="H395" s="4"/>
    </row>
    <row r="396" spans="1:8" x14ac:dyDescent="0.2">
      <c r="A396" s="4"/>
      <c r="H396" s="4"/>
    </row>
    <row r="397" spans="1:8" x14ac:dyDescent="0.2">
      <c r="A397" s="4"/>
      <c r="H397" s="4"/>
    </row>
    <row r="398" spans="1:8" x14ac:dyDescent="0.2">
      <c r="A398" s="4"/>
      <c r="H398" s="4"/>
    </row>
    <row r="399" spans="1:8" x14ac:dyDescent="0.2">
      <c r="A399" s="4"/>
      <c r="H399" s="4"/>
    </row>
    <row r="400" spans="1:8" x14ac:dyDescent="0.2">
      <c r="A400" s="4"/>
      <c r="H400" s="4"/>
    </row>
    <row r="401" spans="1:8" x14ac:dyDescent="0.2">
      <c r="A401" s="4"/>
      <c r="H401" s="4"/>
    </row>
    <row r="402" spans="1:8" x14ac:dyDescent="0.2">
      <c r="A402" s="4"/>
      <c r="H402" s="4"/>
    </row>
    <row r="403" spans="1:8" x14ac:dyDescent="0.2">
      <c r="A403" s="4"/>
      <c r="H403" s="4"/>
    </row>
    <row r="404" spans="1:8" x14ac:dyDescent="0.2">
      <c r="A404" s="4"/>
      <c r="H404" s="4"/>
    </row>
    <row r="405" spans="1:8" x14ac:dyDescent="0.2">
      <c r="A405" s="4"/>
      <c r="H405" s="4"/>
    </row>
    <row r="406" spans="1:8" x14ac:dyDescent="0.2">
      <c r="A406" s="4"/>
      <c r="H406" s="4"/>
    </row>
    <row r="407" spans="1:8" x14ac:dyDescent="0.2">
      <c r="A407" s="4"/>
      <c r="H407" s="4"/>
    </row>
    <row r="408" spans="1:8" x14ac:dyDescent="0.2">
      <c r="A408" s="4"/>
      <c r="H408" s="4"/>
    </row>
    <row r="409" spans="1:8" x14ac:dyDescent="0.2">
      <c r="A409" s="4"/>
      <c r="H409" s="4"/>
    </row>
    <row r="410" spans="1:8" x14ac:dyDescent="0.2">
      <c r="A410" s="4"/>
      <c r="H410" s="4"/>
    </row>
    <row r="411" spans="1:8" x14ac:dyDescent="0.2">
      <c r="A411" s="4"/>
      <c r="H411" s="4"/>
    </row>
    <row r="412" spans="1:8" x14ac:dyDescent="0.2">
      <c r="A412" s="4"/>
      <c r="H412" s="4"/>
    </row>
    <row r="413" spans="1:8" x14ac:dyDescent="0.2">
      <c r="A413" s="4"/>
      <c r="H413" s="4"/>
    </row>
    <row r="414" spans="1:8" x14ac:dyDescent="0.2">
      <c r="A414" s="4"/>
      <c r="H414" s="4"/>
    </row>
    <row r="415" spans="1:8" x14ac:dyDescent="0.2">
      <c r="A415" s="4"/>
      <c r="H415" s="4"/>
    </row>
    <row r="416" spans="1:8" x14ac:dyDescent="0.2">
      <c r="A416" s="4"/>
      <c r="H416" s="4"/>
    </row>
    <row r="417" spans="1:8" x14ac:dyDescent="0.2">
      <c r="A417" s="4"/>
      <c r="H417" s="4"/>
    </row>
    <row r="418" spans="1:8" x14ac:dyDescent="0.2">
      <c r="A418" s="4"/>
      <c r="H418" s="4"/>
    </row>
    <row r="419" spans="1:8" x14ac:dyDescent="0.2">
      <c r="A419" s="4"/>
      <c r="H419" s="4"/>
    </row>
    <row r="420" spans="1:8" x14ac:dyDescent="0.2">
      <c r="A420" s="4"/>
      <c r="H420" s="4"/>
    </row>
    <row r="421" spans="1:8" x14ac:dyDescent="0.2">
      <c r="A421" s="4"/>
      <c r="H421" s="4"/>
    </row>
    <row r="422" spans="1:8" x14ac:dyDescent="0.2">
      <c r="A422" s="4"/>
      <c r="H422" s="4"/>
    </row>
    <row r="423" spans="1:8" x14ac:dyDescent="0.2">
      <c r="A423" s="4"/>
      <c r="H423" s="4"/>
    </row>
    <row r="424" spans="1:8" x14ac:dyDescent="0.2">
      <c r="A424" s="4"/>
      <c r="H424" s="4"/>
    </row>
    <row r="425" spans="1:8" x14ac:dyDescent="0.2">
      <c r="A425" s="4"/>
      <c r="H425" s="4"/>
    </row>
    <row r="426" spans="1:8" x14ac:dyDescent="0.2">
      <c r="A426" s="4"/>
      <c r="H426" s="4"/>
    </row>
    <row r="427" spans="1:8" x14ac:dyDescent="0.2">
      <c r="A427" s="4"/>
      <c r="H427" s="4"/>
    </row>
    <row r="428" spans="1:8" x14ac:dyDescent="0.2">
      <c r="A428" s="4"/>
      <c r="H428" s="4"/>
    </row>
    <row r="429" spans="1:8" x14ac:dyDescent="0.2">
      <c r="A429" s="4"/>
      <c r="H429" s="4"/>
    </row>
    <row r="430" spans="1:8" x14ac:dyDescent="0.2">
      <c r="A430" s="4"/>
      <c r="H430" s="4"/>
    </row>
    <row r="431" spans="1:8" x14ac:dyDescent="0.2">
      <c r="A431" s="4"/>
      <c r="H431" s="4"/>
    </row>
    <row r="432" spans="1:8" x14ac:dyDescent="0.2">
      <c r="A432" s="4"/>
      <c r="H432" s="4"/>
    </row>
    <row r="433" spans="1:8" x14ac:dyDescent="0.2">
      <c r="A433" s="4"/>
      <c r="H433" s="4"/>
    </row>
    <row r="434" spans="1:8" x14ac:dyDescent="0.2">
      <c r="A434" s="4"/>
      <c r="H434" s="4"/>
    </row>
    <row r="435" spans="1:8" x14ac:dyDescent="0.2">
      <c r="A435" s="4"/>
      <c r="H435" s="4"/>
    </row>
    <row r="436" spans="1:8" x14ac:dyDescent="0.2">
      <c r="A436" s="4"/>
      <c r="H436" s="4"/>
    </row>
    <row r="437" spans="1:8" x14ac:dyDescent="0.2">
      <c r="A437" s="4"/>
      <c r="H437" s="4"/>
    </row>
    <row r="438" spans="1:8" x14ac:dyDescent="0.2">
      <c r="A438" s="4"/>
      <c r="H438" s="4"/>
    </row>
    <row r="439" spans="1:8" x14ac:dyDescent="0.2">
      <c r="A439" s="4"/>
      <c r="H439" s="4"/>
    </row>
    <row r="440" spans="1:8" x14ac:dyDescent="0.2">
      <c r="A440" s="4"/>
      <c r="H440" s="4"/>
    </row>
    <row r="441" spans="1:8" x14ac:dyDescent="0.2">
      <c r="A441" s="4"/>
      <c r="H441" s="4"/>
    </row>
    <row r="442" spans="1:8" x14ac:dyDescent="0.2">
      <c r="A442" s="4"/>
      <c r="H442" s="4"/>
    </row>
    <row r="443" spans="1:8" x14ac:dyDescent="0.2">
      <c r="A443" s="4"/>
      <c r="H443" s="4"/>
    </row>
    <row r="444" spans="1:8" x14ac:dyDescent="0.2">
      <c r="A444" s="4"/>
      <c r="H444" s="4"/>
    </row>
    <row r="445" spans="1:8" x14ac:dyDescent="0.2">
      <c r="A445" s="4"/>
      <c r="H445" s="4"/>
    </row>
    <row r="446" spans="1:8" x14ac:dyDescent="0.2">
      <c r="A446" s="4"/>
      <c r="H446" s="4"/>
    </row>
    <row r="447" spans="1:8" x14ac:dyDescent="0.2">
      <c r="A447" s="4"/>
      <c r="H447" s="4"/>
    </row>
    <row r="448" spans="1:8" x14ac:dyDescent="0.2">
      <c r="A448" s="4"/>
      <c r="H448" s="4"/>
    </row>
    <row r="449" spans="1:8" x14ac:dyDescent="0.2">
      <c r="A449" s="4"/>
      <c r="H449" s="4"/>
    </row>
    <row r="450" spans="1:8" x14ac:dyDescent="0.2">
      <c r="A450" s="4"/>
      <c r="H450" s="4"/>
    </row>
    <row r="451" spans="1:8" x14ac:dyDescent="0.2">
      <c r="A451" s="4"/>
      <c r="H451" s="4"/>
    </row>
    <row r="452" spans="1:8" x14ac:dyDescent="0.2">
      <c r="A452" s="4"/>
      <c r="H452" s="4"/>
    </row>
    <row r="453" spans="1:8" x14ac:dyDescent="0.2">
      <c r="A453" s="4"/>
      <c r="H453" s="4"/>
    </row>
    <row r="454" spans="1:8" x14ac:dyDescent="0.2">
      <c r="A454" s="4"/>
      <c r="H454" s="4"/>
    </row>
    <row r="455" spans="1:8" x14ac:dyDescent="0.2">
      <c r="A455" s="4"/>
      <c r="H455" s="4"/>
    </row>
    <row r="456" spans="1:8" x14ac:dyDescent="0.2">
      <c r="A456" s="4"/>
      <c r="H456" s="4"/>
    </row>
    <row r="457" spans="1:8" x14ac:dyDescent="0.2">
      <c r="A457" s="4"/>
      <c r="H457" s="4"/>
    </row>
    <row r="458" spans="1:8" x14ac:dyDescent="0.2">
      <c r="A458" s="4"/>
      <c r="H458" s="4"/>
    </row>
    <row r="459" spans="1:8" x14ac:dyDescent="0.2">
      <c r="A459" s="4"/>
      <c r="H459" s="4"/>
    </row>
    <row r="460" spans="1:8" x14ac:dyDescent="0.2">
      <c r="A460" s="4"/>
      <c r="H460" s="4"/>
    </row>
    <row r="461" spans="1:8" x14ac:dyDescent="0.2">
      <c r="A461" s="4"/>
      <c r="H461" s="4"/>
    </row>
    <row r="462" spans="1:8" x14ac:dyDescent="0.2">
      <c r="A462" s="4"/>
      <c r="H462" s="4"/>
    </row>
    <row r="463" spans="1:8" x14ac:dyDescent="0.2">
      <c r="A463" s="4"/>
      <c r="H463" s="4"/>
    </row>
    <row r="464" spans="1:8" x14ac:dyDescent="0.2">
      <c r="A464" s="4"/>
      <c r="H464" s="4"/>
    </row>
    <row r="465" spans="1:8" x14ac:dyDescent="0.2">
      <c r="A465" s="4"/>
      <c r="H465" s="4"/>
    </row>
    <row r="466" spans="1:8" x14ac:dyDescent="0.2">
      <c r="A466" s="4"/>
      <c r="H466" s="4"/>
    </row>
    <row r="467" spans="1:8" x14ac:dyDescent="0.2">
      <c r="A467" s="4"/>
      <c r="H467" s="4"/>
    </row>
    <row r="468" spans="1:8" x14ac:dyDescent="0.2">
      <c r="A468" s="4"/>
      <c r="H468" s="4"/>
    </row>
    <row r="469" spans="1:8" x14ac:dyDescent="0.2">
      <c r="A469" s="4"/>
      <c r="H469" s="4"/>
    </row>
    <row r="470" spans="1:8" x14ac:dyDescent="0.2">
      <c r="A470" s="4"/>
      <c r="H470" s="4"/>
    </row>
    <row r="471" spans="1:8" x14ac:dyDescent="0.2">
      <c r="A471" s="4"/>
      <c r="H471" s="4"/>
    </row>
    <row r="472" spans="1:8" x14ac:dyDescent="0.2">
      <c r="A472" s="4"/>
      <c r="H472" s="4"/>
    </row>
    <row r="473" spans="1:8" x14ac:dyDescent="0.2">
      <c r="A473" s="4"/>
      <c r="H473" s="4"/>
    </row>
    <row r="474" spans="1:8" x14ac:dyDescent="0.2">
      <c r="A474" s="4"/>
      <c r="H474" s="4"/>
    </row>
    <row r="475" spans="1:8" x14ac:dyDescent="0.2">
      <c r="A475" s="4"/>
      <c r="H475" s="4"/>
    </row>
    <row r="476" spans="1:8" x14ac:dyDescent="0.2">
      <c r="A476" s="4"/>
      <c r="H476" s="4"/>
    </row>
    <row r="477" spans="1:8" x14ac:dyDescent="0.2">
      <c r="A477" s="4"/>
      <c r="H477" s="4"/>
    </row>
    <row r="478" spans="1:8" x14ac:dyDescent="0.2">
      <c r="A478" s="4"/>
      <c r="H478" s="4"/>
    </row>
    <row r="479" spans="1:8" x14ac:dyDescent="0.2">
      <c r="A479" s="4"/>
      <c r="H479" s="4"/>
    </row>
    <row r="480" spans="1:8" x14ac:dyDescent="0.2">
      <c r="A480" s="4"/>
      <c r="H480" s="4"/>
    </row>
    <row r="481" spans="1:8" x14ac:dyDescent="0.2">
      <c r="A481" s="4"/>
      <c r="H481" s="4"/>
    </row>
    <row r="482" spans="1:8" x14ac:dyDescent="0.2">
      <c r="A482" s="4"/>
      <c r="H482" s="4"/>
    </row>
    <row r="483" spans="1:8" x14ac:dyDescent="0.2">
      <c r="A483" s="4"/>
      <c r="H483" s="4"/>
    </row>
    <row r="484" spans="1:8" x14ac:dyDescent="0.2">
      <c r="A484" s="4"/>
      <c r="H484" s="4"/>
    </row>
    <row r="485" spans="1:8" x14ac:dyDescent="0.2">
      <c r="A485" s="4"/>
      <c r="H485" s="4"/>
    </row>
    <row r="486" spans="1:8" x14ac:dyDescent="0.2">
      <c r="A486" s="4"/>
      <c r="H486" s="4"/>
    </row>
    <row r="487" spans="1:8" x14ac:dyDescent="0.2">
      <c r="A487" s="4"/>
      <c r="H487" s="4"/>
    </row>
    <row r="488" spans="1:8" x14ac:dyDescent="0.2">
      <c r="A488" s="4"/>
      <c r="H488" s="4"/>
    </row>
    <row r="489" spans="1:8" x14ac:dyDescent="0.2">
      <c r="A489" s="4"/>
      <c r="H489" s="4"/>
    </row>
    <row r="490" spans="1:8" x14ac:dyDescent="0.2">
      <c r="A490" s="4"/>
      <c r="H490" s="4"/>
    </row>
    <row r="491" spans="1:8" x14ac:dyDescent="0.2">
      <c r="A491" s="4"/>
      <c r="H491" s="4"/>
    </row>
    <row r="492" spans="1:8" x14ac:dyDescent="0.2">
      <c r="A492" s="4"/>
      <c r="H492" s="4"/>
    </row>
    <row r="493" spans="1:8" x14ac:dyDescent="0.2">
      <c r="A493" s="4"/>
      <c r="H493" s="4"/>
    </row>
    <row r="494" spans="1:8" x14ac:dyDescent="0.2">
      <c r="A494" s="4"/>
      <c r="H494" s="4"/>
    </row>
    <row r="495" spans="1:8" x14ac:dyDescent="0.2">
      <c r="A495" s="4"/>
      <c r="H495" s="4"/>
    </row>
    <row r="496" spans="1:8" x14ac:dyDescent="0.2">
      <c r="A496" s="4"/>
      <c r="H496" s="4"/>
    </row>
    <row r="497" spans="1:8" x14ac:dyDescent="0.2">
      <c r="A497" s="4"/>
      <c r="H497" s="4"/>
    </row>
    <row r="498" spans="1:8" x14ac:dyDescent="0.2">
      <c r="A498" s="4"/>
      <c r="H498" s="4"/>
    </row>
    <row r="499" spans="1:8" x14ac:dyDescent="0.2">
      <c r="A499" s="4"/>
      <c r="H499" s="4"/>
    </row>
    <row r="500" spans="1:8" x14ac:dyDescent="0.2">
      <c r="A500" s="4"/>
      <c r="H500" s="4"/>
    </row>
    <row r="501" spans="1:8" x14ac:dyDescent="0.2">
      <c r="A501" s="4"/>
      <c r="H501" s="4"/>
    </row>
    <row r="502" spans="1:8" x14ac:dyDescent="0.2">
      <c r="A502" s="4"/>
      <c r="H502" s="4"/>
    </row>
    <row r="503" spans="1:8" x14ac:dyDescent="0.2">
      <c r="A503" s="4"/>
      <c r="H503" s="4"/>
    </row>
    <row r="504" spans="1:8" x14ac:dyDescent="0.2">
      <c r="A504" s="4"/>
      <c r="H504" s="4"/>
    </row>
    <row r="505" spans="1:8" x14ac:dyDescent="0.2">
      <c r="A505" s="4"/>
      <c r="H505" s="4"/>
    </row>
    <row r="506" spans="1:8" x14ac:dyDescent="0.2">
      <c r="A506" s="4"/>
      <c r="H506" s="4"/>
    </row>
    <row r="507" spans="1:8" x14ac:dyDescent="0.2">
      <c r="A507" s="4"/>
      <c r="H507" s="4"/>
    </row>
    <row r="508" spans="1:8" x14ac:dyDescent="0.2">
      <c r="A508" s="4"/>
      <c r="H508" s="4"/>
    </row>
    <row r="509" spans="1:8" x14ac:dyDescent="0.2">
      <c r="A509" s="4"/>
      <c r="H509" s="4"/>
    </row>
    <row r="510" spans="1:8" x14ac:dyDescent="0.2">
      <c r="A510" s="4"/>
      <c r="H510" s="4"/>
    </row>
    <row r="511" spans="1:8" x14ac:dyDescent="0.2">
      <c r="A511" s="4"/>
      <c r="H511" s="4"/>
    </row>
    <row r="512" spans="1:8" x14ac:dyDescent="0.2">
      <c r="A512" s="4"/>
      <c r="H512" s="4"/>
    </row>
    <row r="513" spans="1:8" x14ac:dyDescent="0.2">
      <c r="A513" s="4"/>
      <c r="H513" s="4"/>
    </row>
    <row r="514" spans="1:8" x14ac:dyDescent="0.2">
      <c r="A514" s="4"/>
      <c r="H514" s="4"/>
    </row>
    <row r="515" spans="1:8" x14ac:dyDescent="0.2">
      <c r="A515" s="4"/>
      <c r="H515" s="4"/>
    </row>
    <row r="516" spans="1:8" x14ac:dyDescent="0.2">
      <c r="A516" s="4"/>
      <c r="H516" s="4"/>
    </row>
    <row r="517" spans="1:8" x14ac:dyDescent="0.2">
      <c r="A517" s="4"/>
      <c r="H517" s="4"/>
    </row>
    <row r="518" spans="1:8" x14ac:dyDescent="0.2">
      <c r="A518" s="4"/>
      <c r="H518" s="4"/>
    </row>
    <row r="519" spans="1:8" x14ac:dyDescent="0.2">
      <c r="A519" s="4"/>
      <c r="H519" s="4"/>
    </row>
    <row r="520" spans="1:8" x14ac:dyDescent="0.2">
      <c r="A520" s="4"/>
      <c r="H520" s="4"/>
    </row>
    <row r="521" spans="1:8" x14ac:dyDescent="0.2">
      <c r="A521" s="4"/>
      <c r="H521" s="4"/>
    </row>
    <row r="522" spans="1:8" x14ac:dyDescent="0.2">
      <c r="A522" s="4"/>
      <c r="H522" s="4"/>
    </row>
    <row r="523" spans="1:8" x14ac:dyDescent="0.2">
      <c r="A523" s="4"/>
      <c r="H523" s="4"/>
    </row>
    <row r="524" spans="1:8" x14ac:dyDescent="0.2">
      <c r="A524" s="4"/>
      <c r="H524" s="4"/>
    </row>
    <row r="525" spans="1:8" x14ac:dyDescent="0.2">
      <c r="A525" s="4"/>
      <c r="H525" s="4"/>
    </row>
    <row r="526" spans="1:8" x14ac:dyDescent="0.2">
      <c r="A526" s="4"/>
      <c r="H526" s="4"/>
    </row>
    <row r="527" spans="1:8" x14ac:dyDescent="0.2">
      <c r="A527" s="4"/>
      <c r="H527" s="4"/>
    </row>
    <row r="528" spans="1:8" x14ac:dyDescent="0.2">
      <c r="A528" s="4"/>
      <c r="H528" s="4"/>
    </row>
    <row r="529" spans="1:8" x14ac:dyDescent="0.2">
      <c r="A529" s="4"/>
      <c r="H529" s="4"/>
    </row>
    <row r="530" spans="1:8" x14ac:dyDescent="0.2">
      <c r="A530" s="4"/>
      <c r="H530" s="4"/>
    </row>
    <row r="531" spans="1:8" x14ac:dyDescent="0.2">
      <c r="A531" s="4"/>
      <c r="H531" s="4"/>
    </row>
    <row r="532" spans="1:8" x14ac:dyDescent="0.2">
      <c r="A532" s="4"/>
      <c r="H532" s="4"/>
    </row>
    <row r="533" spans="1:8" x14ac:dyDescent="0.2">
      <c r="A533" s="4"/>
      <c r="H533" s="4"/>
    </row>
    <row r="534" spans="1:8" x14ac:dyDescent="0.2">
      <c r="A534" s="4"/>
      <c r="H534" s="4"/>
    </row>
    <row r="535" spans="1:8" x14ac:dyDescent="0.2">
      <c r="A535" s="4"/>
      <c r="H535" s="4"/>
    </row>
    <row r="536" spans="1:8" x14ac:dyDescent="0.2">
      <c r="A536" s="4"/>
      <c r="H536" s="4"/>
    </row>
    <row r="537" spans="1:8" x14ac:dyDescent="0.2">
      <c r="A537" s="4"/>
      <c r="H537" s="4"/>
    </row>
    <row r="538" spans="1:8" x14ac:dyDescent="0.2">
      <c r="A538" s="4"/>
      <c r="H538" s="4"/>
    </row>
    <row r="539" spans="1:8" x14ac:dyDescent="0.2">
      <c r="A539" s="4"/>
      <c r="H539" s="4"/>
    </row>
    <row r="540" spans="1:8" x14ac:dyDescent="0.2">
      <c r="A540" s="4"/>
      <c r="H540" s="4"/>
    </row>
    <row r="541" spans="1:8" x14ac:dyDescent="0.2">
      <c r="A541" s="4"/>
      <c r="H541" s="4"/>
    </row>
    <row r="542" spans="1:8" x14ac:dyDescent="0.2">
      <c r="A542" s="4"/>
      <c r="H542" s="4"/>
    </row>
    <row r="543" spans="1:8" x14ac:dyDescent="0.2">
      <c r="A543" s="4"/>
      <c r="H543" s="4"/>
    </row>
    <row r="544" spans="1:8" x14ac:dyDescent="0.2">
      <c r="A544" s="4"/>
      <c r="H544" s="4"/>
    </row>
    <row r="545" spans="1:8" x14ac:dyDescent="0.2">
      <c r="A545" s="4"/>
      <c r="H545" s="4"/>
    </row>
    <row r="546" spans="1:8" x14ac:dyDescent="0.2">
      <c r="A546" s="4"/>
      <c r="H546" s="4"/>
    </row>
    <row r="547" spans="1:8" x14ac:dyDescent="0.2">
      <c r="A547" s="4"/>
      <c r="H547" s="4"/>
    </row>
    <row r="548" spans="1:8" x14ac:dyDescent="0.2">
      <c r="A548" s="4"/>
      <c r="H548" s="4"/>
    </row>
    <row r="549" spans="1:8" x14ac:dyDescent="0.2">
      <c r="A549" s="4"/>
      <c r="H549" s="4"/>
    </row>
    <row r="550" spans="1:8" x14ac:dyDescent="0.2">
      <c r="A550" s="4"/>
      <c r="H550" s="4"/>
    </row>
    <row r="551" spans="1:8" x14ac:dyDescent="0.2">
      <c r="A551" s="4"/>
      <c r="H551" s="4"/>
    </row>
    <row r="552" spans="1:8" x14ac:dyDescent="0.2">
      <c r="A552" s="4"/>
      <c r="H552" s="4"/>
    </row>
    <row r="553" spans="1:8" x14ac:dyDescent="0.2">
      <c r="A553" s="4"/>
      <c r="H553" s="4"/>
    </row>
    <row r="554" spans="1:8" x14ac:dyDescent="0.2">
      <c r="A554" s="4"/>
      <c r="H554" s="4"/>
    </row>
    <row r="555" spans="1:8" x14ac:dyDescent="0.2">
      <c r="A555" s="4"/>
      <c r="H555" s="4"/>
    </row>
    <row r="556" spans="1:8" x14ac:dyDescent="0.2">
      <c r="A556" s="4"/>
      <c r="H556" s="4"/>
    </row>
    <row r="557" spans="1:8" x14ac:dyDescent="0.2">
      <c r="A557" s="4"/>
      <c r="H557" s="4"/>
    </row>
    <row r="558" spans="1:8" x14ac:dyDescent="0.2">
      <c r="A558" s="4"/>
      <c r="H558" s="4"/>
    </row>
    <row r="559" spans="1:8" x14ac:dyDescent="0.2">
      <c r="A559" s="4"/>
      <c r="H559" s="4"/>
    </row>
    <row r="560" spans="1:8" x14ac:dyDescent="0.2">
      <c r="A560" s="4"/>
      <c r="H560" s="4"/>
    </row>
    <row r="561" spans="1:8" x14ac:dyDescent="0.2">
      <c r="A561" s="4"/>
      <c r="H561" s="4"/>
    </row>
    <row r="562" spans="1:8" x14ac:dyDescent="0.2">
      <c r="A562" s="4"/>
      <c r="H562" s="4"/>
    </row>
    <row r="563" spans="1:8" x14ac:dyDescent="0.2">
      <c r="A563" s="4"/>
      <c r="H563" s="4"/>
    </row>
    <row r="564" spans="1:8" x14ac:dyDescent="0.2">
      <c r="A564" s="4"/>
      <c r="H564" s="4"/>
    </row>
    <row r="565" spans="1:8" x14ac:dyDescent="0.2">
      <c r="A565" s="4"/>
      <c r="H565" s="4"/>
    </row>
    <row r="566" spans="1:8" x14ac:dyDescent="0.2">
      <c r="A566" s="4"/>
      <c r="H566" s="4"/>
    </row>
    <row r="567" spans="1:8" x14ac:dyDescent="0.2">
      <c r="A567" s="4"/>
      <c r="H567" s="4"/>
    </row>
    <row r="568" spans="1:8" x14ac:dyDescent="0.2">
      <c r="A568" s="4"/>
      <c r="H568" s="4"/>
    </row>
    <row r="569" spans="1:8" x14ac:dyDescent="0.2">
      <c r="A569" s="4"/>
      <c r="H569" s="4"/>
    </row>
    <row r="570" spans="1:8" x14ac:dyDescent="0.2">
      <c r="A570" s="4"/>
      <c r="H570" s="4"/>
    </row>
    <row r="571" spans="1:8" x14ac:dyDescent="0.2">
      <c r="A571" s="4"/>
      <c r="H571" s="4"/>
    </row>
    <row r="572" spans="1:8" x14ac:dyDescent="0.2">
      <c r="A572" s="4"/>
      <c r="H572" s="4"/>
    </row>
    <row r="573" spans="1:8" x14ac:dyDescent="0.2">
      <c r="A573" s="4"/>
      <c r="H573" s="4"/>
    </row>
    <row r="574" spans="1:8" x14ac:dyDescent="0.2">
      <c r="A574" s="4"/>
      <c r="H574" s="4"/>
    </row>
    <row r="575" spans="1:8" x14ac:dyDescent="0.2">
      <c r="A575" s="4"/>
      <c r="H575" s="4"/>
    </row>
    <row r="576" spans="1:8" x14ac:dyDescent="0.2">
      <c r="A576" s="4"/>
      <c r="H576" s="4"/>
    </row>
    <row r="577" spans="1:8" x14ac:dyDescent="0.2">
      <c r="A577" s="4"/>
      <c r="H577" s="4"/>
    </row>
    <row r="578" spans="1:8" x14ac:dyDescent="0.2">
      <c r="A578" s="4"/>
      <c r="H578" s="4"/>
    </row>
    <row r="579" spans="1:8" x14ac:dyDescent="0.2">
      <c r="A579" s="4"/>
      <c r="H579" s="4"/>
    </row>
    <row r="580" spans="1:8" x14ac:dyDescent="0.2">
      <c r="A580" s="4"/>
      <c r="H580" s="4"/>
    </row>
    <row r="581" spans="1:8" x14ac:dyDescent="0.2">
      <c r="A581" s="4"/>
      <c r="H581" s="4"/>
    </row>
    <row r="582" spans="1:8" x14ac:dyDescent="0.2">
      <c r="A582" s="4"/>
      <c r="H582" s="4"/>
    </row>
    <row r="583" spans="1:8" x14ac:dyDescent="0.2">
      <c r="A583" s="4"/>
      <c r="H583" s="4"/>
    </row>
    <row r="584" spans="1:8" x14ac:dyDescent="0.2">
      <c r="A584" s="4"/>
      <c r="H584" s="4"/>
    </row>
    <row r="585" spans="1:8" x14ac:dyDescent="0.2">
      <c r="A585" s="4"/>
      <c r="H585" s="4"/>
    </row>
    <row r="586" spans="1:8" x14ac:dyDescent="0.2">
      <c r="A586" s="4"/>
      <c r="H586" s="4"/>
    </row>
    <row r="587" spans="1:8" x14ac:dyDescent="0.2">
      <c r="A587" s="4"/>
      <c r="H587" s="4"/>
    </row>
    <row r="588" spans="1:8" x14ac:dyDescent="0.2">
      <c r="A588" s="4"/>
      <c r="H588" s="4"/>
    </row>
    <row r="589" spans="1:8" x14ac:dyDescent="0.2">
      <c r="A589" s="4"/>
      <c r="H589" s="4"/>
    </row>
    <row r="590" spans="1:8" x14ac:dyDescent="0.2">
      <c r="A590" s="4"/>
      <c r="H590" s="4"/>
    </row>
    <row r="591" spans="1:8" x14ac:dyDescent="0.2">
      <c r="A591" s="4"/>
      <c r="H591" s="4"/>
    </row>
    <row r="592" spans="1:8" x14ac:dyDescent="0.2">
      <c r="A592" s="4"/>
      <c r="H592" s="4"/>
    </row>
    <row r="593" spans="1:8" x14ac:dyDescent="0.2">
      <c r="A593" s="4"/>
      <c r="H593" s="4"/>
    </row>
    <row r="594" spans="1:8" x14ac:dyDescent="0.2">
      <c r="A594" s="4"/>
      <c r="H594" s="4"/>
    </row>
    <row r="595" spans="1:8" x14ac:dyDescent="0.2">
      <c r="A595" s="4"/>
      <c r="H595" s="4"/>
    </row>
    <row r="596" spans="1:8" x14ac:dyDescent="0.2">
      <c r="A596" s="4"/>
      <c r="H596" s="4"/>
    </row>
    <row r="597" spans="1:8" x14ac:dyDescent="0.2">
      <c r="A597" s="4"/>
      <c r="H597" s="4"/>
    </row>
    <row r="598" spans="1:8" x14ac:dyDescent="0.2">
      <c r="A598" s="4"/>
      <c r="H598" s="4"/>
    </row>
    <row r="599" spans="1:8" x14ac:dyDescent="0.2">
      <c r="A599" s="4"/>
      <c r="H599" s="4"/>
    </row>
    <row r="600" spans="1:8" x14ac:dyDescent="0.2">
      <c r="A600" s="4"/>
      <c r="H600" s="4"/>
    </row>
    <row r="601" spans="1:8" x14ac:dyDescent="0.2">
      <c r="A601" s="4"/>
      <c r="H601" s="4"/>
    </row>
    <row r="602" spans="1:8" x14ac:dyDescent="0.2">
      <c r="A602" s="4"/>
      <c r="H602" s="4"/>
    </row>
    <row r="603" spans="1:8" x14ac:dyDescent="0.2">
      <c r="A603" s="4"/>
      <c r="H603" s="4"/>
    </row>
    <row r="604" spans="1:8" x14ac:dyDescent="0.2">
      <c r="A604" s="4"/>
      <c r="H604" s="4"/>
    </row>
    <row r="605" spans="1:8" x14ac:dyDescent="0.2">
      <c r="A605" s="4"/>
      <c r="H605" s="4"/>
    </row>
    <row r="606" spans="1:8" x14ac:dyDescent="0.2">
      <c r="A606" s="4"/>
      <c r="H606" s="4"/>
    </row>
    <row r="607" spans="1:8" x14ac:dyDescent="0.2">
      <c r="A607" s="4"/>
      <c r="H607" s="4"/>
    </row>
    <row r="608" spans="1:8" x14ac:dyDescent="0.2">
      <c r="A608" s="4"/>
      <c r="H608" s="4"/>
    </row>
    <row r="609" spans="1:8" x14ac:dyDescent="0.2">
      <c r="A609" s="4"/>
      <c r="H609" s="4"/>
    </row>
    <row r="610" spans="1:8" x14ac:dyDescent="0.2">
      <c r="A610" s="4"/>
      <c r="H610" s="4"/>
    </row>
    <row r="611" spans="1:8" x14ac:dyDescent="0.2">
      <c r="A611" s="4"/>
      <c r="H611" s="4"/>
    </row>
    <row r="612" spans="1:8" x14ac:dyDescent="0.2">
      <c r="A612" s="4"/>
      <c r="H612" s="4"/>
    </row>
    <row r="613" spans="1:8" x14ac:dyDescent="0.2">
      <c r="A613" s="4"/>
      <c r="H613" s="4"/>
    </row>
    <row r="614" spans="1:8" x14ac:dyDescent="0.2">
      <c r="A614" s="4"/>
      <c r="H614" s="4"/>
    </row>
    <row r="615" spans="1:8" x14ac:dyDescent="0.2">
      <c r="A615" s="4"/>
      <c r="H615" s="4"/>
    </row>
    <row r="616" spans="1:8" x14ac:dyDescent="0.2">
      <c r="A616" s="4"/>
      <c r="H616" s="4"/>
    </row>
    <row r="617" spans="1:8" x14ac:dyDescent="0.2">
      <c r="A617" s="4"/>
      <c r="H617" s="4"/>
    </row>
    <row r="618" spans="1:8" x14ac:dyDescent="0.2">
      <c r="A618" s="4"/>
      <c r="H618" s="4"/>
    </row>
    <row r="619" spans="1:8" x14ac:dyDescent="0.2">
      <c r="A619" s="4"/>
      <c r="H619" s="4"/>
    </row>
    <row r="620" spans="1:8" x14ac:dyDescent="0.2">
      <c r="A620" s="4"/>
      <c r="H620" s="4"/>
    </row>
    <row r="621" spans="1:8" x14ac:dyDescent="0.2">
      <c r="A621" s="4"/>
      <c r="H621" s="4"/>
    </row>
    <row r="622" spans="1:8" x14ac:dyDescent="0.2">
      <c r="A622" s="4"/>
      <c r="H622" s="4"/>
    </row>
    <row r="623" spans="1:8" x14ac:dyDescent="0.2">
      <c r="A623" s="4"/>
      <c r="H623" s="4"/>
    </row>
    <row r="624" spans="1:8" x14ac:dyDescent="0.2">
      <c r="A624" s="4"/>
      <c r="H624" s="4"/>
    </row>
    <row r="625" spans="1:8" x14ac:dyDescent="0.2">
      <c r="A625" s="4"/>
      <c r="H625" s="4"/>
    </row>
    <row r="626" spans="1:8" x14ac:dyDescent="0.2">
      <c r="A626" s="4"/>
      <c r="H626" s="4"/>
    </row>
    <row r="627" spans="1:8" x14ac:dyDescent="0.2">
      <c r="A627" s="4"/>
      <c r="H627" s="4"/>
    </row>
    <row r="628" spans="1:8" x14ac:dyDescent="0.2">
      <c r="A628" s="4"/>
      <c r="H628" s="4"/>
    </row>
    <row r="629" spans="1:8" x14ac:dyDescent="0.2">
      <c r="A629" s="4"/>
      <c r="H629" s="4"/>
    </row>
    <row r="630" spans="1:8" x14ac:dyDescent="0.2">
      <c r="A630" s="4"/>
      <c r="H630" s="4"/>
    </row>
    <row r="631" spans="1:8" x14ac:dyDescent="0.2">
      <c r="A631" s="4"/>
      <c r="H631" s="4"/>
    </row>
    <row r="632" spans="1:8" x14ac:dyDescent="0.2">
      <c r="A632" s="4"/>
      <c r="H632" s="4"/>
    </row>
    <row r="633" spans="1:8" x14ac:dyDescent="0.2">
      <c r="A633" s="4"/>
      <c r="H633" s="4"/>
    </row>
    <row r="634" spans="1:8" x14ac:dyDescent="0.2">
      <c r="A634" s="4"/>
      <c r="H634" s="4"/>
    </row>
    <row r="635" spans="1:8" x14ac:dyDescent="0.2">
      <c r="A635" s="4"/>
      <c r="H635" s="4"/>
    </row>
    <row r="636" spans="1:8" x14ac:dyDescent="0.2">
      <c r="A636" s="4"/>
      <c r="H636" s="4"/>
    </row>
    <row r="637" spans="1:8" x14ac:dyDescent="0.2">
      <c r="A637" s="4"/>
      <c r="H637" s="4"/>
    </row>
    <row r="638" spans="1:8" x14ac:dyDescent="0.2">
      <c r="A638" s="4"/>
      <c r="H638" s="4"/>
    </row>
    <row r="639" spans="1:8" x14ac:dyDescent="0.2">
      <c r="A639" s="4"/>
      <c r="H639" s="4"/>
    </row>
    <row r="640" spans="1:8" x14ac:dyDescent="0.2">
      <c r="A640" s="4"/>
      <c r="H640" s="4"/>
    </row>
    <row r="641" spans="1:8" x14ac:dyDescent="0.2">
      <c r="A641" s="4"/>
      <c r="H641" s="4"/>
    </row>
    <row r="642" spans="1:8" x14ac:dyDescent="0.2">
      <c r="A642" s="4"/>
      <c r="H642" s="4"/>
    </row>
    <row r="643" spans="1:8" x14ac:dyDescent="0.2">
      <c r="A643" s="4"/>
      <c r="H643" s="4"/>
    </row>
    <row r="644" spans="1:8" x14ac:dyDescent="0.2">
      <c r="A644" s="4"/>
      <c r="H644" s="4"/>
    </row>
    <row r="645" spans="1:8" x14ac:dyDescent="0.2">
      <c r="A645" s="4"/>
      <c r="H645" s="4"/>
    </row>
    <row r="646" spans="1:8" x14ac:dyDescent="0.2">
      <c r="A646" s="4"/>
      <c r="H646" s="4"/>
    </row>
    <row r="647" spans="1:8" x14ac:dyDescent="0.2">
      <c r="A647" s="4"/>
      <c r="H647" s="4"/>
    </row>
    <row r="648" spans="1:8" x14ac:dyDescent="0.2">
      <c r="A648" s="4"/>
      <c r="H648" s="4"/>
    </row>
    <row r="649" spans="1:8" x14ac:dyDescent="0.2">
      <c r="A649" s="4"/>
      <c r="H649" s="4"/>
    </row>
    <row r="650" spans="1:8" x14ac:dyDescent="0.2">
      <c r="A650" s="4"/>
      <c r="H650" s="4"/>
    </row>
    <row r="651" spans="1:8" x14ac:dyDescent="0.2">
      <c r="A651" s="4"/>
      <c r="H651" s="4"/>
    </row>
    <row r="652" spans="1:8" x14ac:dyDescent="0.2">
      <c r="A652" s="4"/>
      <c r="H652" s="4"/>
    </row>
    <row r="653" spans="1:8" x14ac:dyDescent="0.2">
      <c r="A653" s="4"/>
      <c r="H653" s="4"/>
    </row>
    <row r="654" spans="1:8" x14ac:dyDescent="0.2">
      <c r="A654" s="4"/>
      <c r="H654" s="4"/>
    </row>
    <row r="655" spans="1:8" x14ac:dyDescent="0.2">
      <c r="A655" s="4"/>
      <c r="H655" s="4"/>
    </row>
    <row r="656" spans="1:8" x14ac:dyDescent="0.2">
      <c r="A656" s="4"/>
      <c r="H656" s="4"/>
    </row>
    <row r="657" spans="1:8" x14ac:dyDescent="0.2">
      <c r="A657" s="4"/>
      <c r="H657" s="4"/>
    </row>
    <row r="658" spans="1:8" x14ac:dyDescent="0.2">
      <c r="A658" s="4"/>
      <c r="H658" s="4"/>
    </row>
    <row r="659" spans="1:8" x14ac:dyDescent="0.2">
      <c r="A659" s="4"/>
      <c r="H659" s="4"/>
    </row>
    <row r="660" spans="1:8" x14ac:dyDescent="0.2">
      <c r="A660" s="4"/>
      <c r="H660" s="4"/>
    </row>
    <row r="661" spans="1:8" x14ac:dyDescent="0.2">
      <c r="A661" s="4"/>
      <c r="H661" s="4"/>
    </row>
    <row r="662" spans="1:8" x14ac:dyDescent="0.2">
      <c r="A662" s="4"/>
      <c r="H662" s="4"/>
    </row>
    <row r="663" spans="1:8" x14ac:dyDescent="0.2">
      <c r="A663" s="4"/>
      <c r="H663" s="4"/>
    </row>
    <row r="664" spans="1:8" x14ac:dyDescent="0.2">
      <c r="A664" s="4"/>
      <c r="H664" s="4"/>
    </row>
    <row r="665" spans="1:8" x14ac:dyDescent="0.2">
      <c r="A665" s="4"/>
      <c r="H665" s="4"/>
    </row>
    <row r="666" spans="1:8" x14ac:dyDescent="0.2">
      <c r="A666" s="4"/>
      <c r="H666" s="4"/>
    </row>
    <row r="667" spans="1:8" x14ac:dyDescent="0.2">
      <c r="A667" s="4"/>
      <c r="H667" s="4"/>
    </row>
    <row r="668" spans="1:8" x14ac:dyDescent="0.2">
      <c r="A668" s="4"/>
      <c r="H668" s="4"/>
    </row>
    <row r="669" spans="1:8" x14ac:dyDescent="0.2">
      <c r="A669" s="4"/>
      <c r="H669" s="4"/>
    </row>
    <row r="670" spans="1:8" x14ac:dyDescent="0.2">
      <c r="A670" s="4"/>
      <c r="H670" s="4"/>
    </row>
    <row r="671" spans="1:8" x14ac:dyDescent="0.2">
      <c r="A671" s="4"/>
      <c r="H671" s="4"/>
    </row>
    <row r="672" spans="1:8" x14ac:dyDescent="0.2">
      <c r="A672" s="4"/>
      <c r="H672" s="4"/>
    </row>
    <row r="673" spans="1:8" x14ac:dyDescent="0.2">
      <c r="A673" s="4"/>
      <c r="H673" s="4"/>
    </row>
    <row r="674" spans="1:8" x14ac:dyDescent="0.2">
      <c r="A674" s="4"/>
      <c r="H674" s="4"/>
    </row>
    <row r="675" spans="1:8" x14ac:dyDescent="0.2">
      <c r="A675" s="4"/>
      <c r="H675" s="4"/>
    </row>
    <row r="676" spans="1:8" x14ac:dyDescent="0.2">
      <c r="A676" s="4"/>
      <c r="H676" s="4"/>
    </row>
    <row r="677" spans="1:8" x14ac:dyDescent="0.2">
      <c r="A677" s="4"/>
      <c r="H677" s="4"/>
    </row>
    <row r="678" spans="1:8" x14ac:dyDescent="0.2">
      <c r="A678" s="4"/>
      <c r="H678" s="4"/>
    </row>
    <row r="679" spans="1:8" x14ac:dyDescent="0.2">
      <c r="A679" s="4"/>
      <c r="H679" s="4"/>
    </row>
    <row r="680" spans="1:8" x14ac:dyDescent="0.2">
      <c r="A680" s="4"/>
      <c r="H680" s="4"/>
    </row>
    <row r="681" spans="1:8" x14ac:dyDescent="0.2">
      <c r="A681" s="4"/>
      <c r="H681" s="4"/>
    </row>
    <row r="682" spans="1:8" x14ac:dyDescent="0.2">
      <c r="A682" s="4"/>
      <c r="H682" s="4"/>
    </row>
    <row r="683" spans="1:8" x14ac:dyDescent="0.2">
      <c r="A683" s="4"/>
      <c r="H683" s="4"/>
    </row>
    <row r="684" spans="1:8" x14ac:dyDescent="0.2">
      <c r="A684" s="4"/>
      <c r="H684" s="4"/>
    </row>
    <row r="685" spans="1:8" x14ac:dyDescent="0.2">
      <c r="A685" s="4"/>
      <c r="H685" s="4"/>
    </row>
    <row r="686" spans="1:8" x14ac:dyDescent="0.2">
      <c r="A686" s="4"/>
      <c r="H686" s="4"/>
    </row>
    <row r="687" spans="1:8" x14ac:dyDescent="0.2">
      <c r="A687" s="4"/>
      <c r="H687" s="4"/>
    </row>
    <row r="688" spans="1:8" x14ac:dyDescent="0.2">
      <c r="A688" s="4"/>
      <c r="H688" s="4"/>
    </row>
    <row r="689" spans="1:8" x14ac:dyDescent="0.2">
      <c r="A689" s="4"/>
      <c r="H689" s="4"/>
    </row>
    <row r="690" spans="1:8" x14ac:dyDescent="0.2">
      <c r="A690" s="4"/>
      <c r="H690" s="4"/>
    </row>
    <row r="691" spans="1:8" x14ac:dyDescent="0.2">
      <c r="A691" s="4"/>
      <c r="H691" s="4"/>
    </row>
    <row r="692" spans="1:8" x14ac:dyDescent="0.2">
      <c r="A692" s="4"/>
      <c r="H692" s="4"/>
    </row>
    <row r="693" spans="1:8" x14ac:dyDescent="0.2">
      <c r="A693" s="4"/>
      <c r="H693" s="4"/>
    </row>
    <row r="694" spans="1:8" x14ac:dyDescent="0.2">
      <c r="A694" s="4"/>
      <c r="H694" s="4"/>
    </row>
    <row r="695" spans="1:8" x14ac:dyDescent="0.2">
      <c r="A695" s="4"/>
      <c r="H695" s="4"/>
    </row>
    <row r="696" spans="1:8" x14ac:dyDescent="0.2">
      <c r="A696" s="4"/>
      <c r="H696" s="4"/>
    </row>
    <row r="697" spans="1:8" x14ac:dyDescent="0.2">
      <c r="A697" s="4"/>
      <c r="H697" s="4"/>
    </row>
    <row r="698" spans="1:8" x14ac:dyDescent="0.2">
      <c r="A698" s="4"/>
      <c r="H698" s="4"/>
    </row>
    <row r="699" spans="1:8" x14ac:dyDescent="0.2">
      <c r="A699" s="4"/>
      <c r="H699" s="4"/>
    </row>
    <row r="700" spans="1:8" x14ac:dyDescent="0.2">
      <c r="A700" s="4"/>
      <c r="H700" s="4"/>
    </row>
    <row r="701" spans="1:8" x14ac:dyDescent="0.2">
      <c r="A701" s="4"/>
      <c r="H701" s="4"/>
    </row>
    <row r="702" spans="1:8" x14ac:dyDescent="0.2">
      <c r="A702" s="4"/>
      <c r="H702" s="4"/>
    </row>
    <row r="703" spans="1:8" x14ac:dyDescent="0.2">
      <c r="A703" s="4"/>
      <c r="H703" s="4"/>
    </row>
    <row r="704" spans="1:8" x14ac:dyDescent="0.2">
      <c r="A704" s="4"/>
      <c r="H704" s="4"/>
    </row>
    <row r="705" spans="1:8" x14ac:dyDescent="0.2">
      <c r="A705" s="4"/>
      <c r="H705" s="4"/>
    </row>
    <row r="706" spans="1:8" x14ac:dyDescent="0.2">
      <c r="A706" s="4"/>
      <c r="H706" s="4"/>
    </row>
    <row r="707" spans="1:8" x14ac:dyDescent="0.2">
      <c r="A707" s="4"/>
      <c r="H707" s="4"/>
    </row>
    <row r="708" spans="1:8" x14ac:dyDescent="0.2">
      <c r="A708" s="4"/>
      <c r="H708" s="4"/>
    </row>
    <row r="709" spans="1:8" x14ac:dyDescent="0.2">
      <c r="A709" s="4"/>
      <c r="H709" s="4"/>
    </row>
    <row r="710" spans="1:8" x14ac:dyDescent="0.2">
      <c r="A710" s="4"/>
      <c r="H710" s="4"/>
    </row>
    <row r="711" spans="1:8" x14ac:dyDescent="0.2">
      <c r="A711" s="4"/>
      <c r="H711" s="4"/>
    </row>
    <row r="712" spans="1:8" x14ac:dyDescent="0.2">
      <c r="A712" s="4"/>
      <c r="H712" s="4"/>
    </row>
    <row r="713" spans="1:8" x14ac:dyDescent="0.2">
      <c r="A713" s="4"/>
      <c r="H713" s="4"/>
    </row>
    <row r="714" spans="1:8" x14ac:dyDescent="0.2">
      <c r="A714" s="4"/>
      <c r="H714" s="4"/>
    </row>
    <row r="715" spans="1:8" x14ac:dyDescent="0.2">
      <c r="A715" s="4"/>
      <c r="H715" s="4"/>
    </row>
    <row r="716" spans="1:8" x14ac:dyDescent="0.2">
      <c r="A716" s="4"/>
      <c r="H716" s="4"/>
    </row>
    <row r="717" spans="1:8" x14ac:dyDescent="0.2">
      <c r="A717" s="4"/>
      <c r="H717" s="4"/>
    </row>
    <row r="718" spans="1:8" x14ac:dyDescent="0.2">
      <c r="A718" s="4"/>
      <c r="H718" s="4"/>
    </row>
    <row r="719" spans="1:8" x14ac:dyDescent="0.2">
      <c r="A719" s="4"/>
      <c r="H719" s="4"/>
    </row>
    <row r="720" spans="1:8" x14ac:dyDescent="0.2">
      <c r="A720" s="4"/>
      <c r="H720" s="4"/>
    </row>
    <row r="721" spans="1:8" x14ac:dyDescent="0.2">
      <c r="A721" s="4"/>
      <c r="H721" s="4"/>
    </row>
    <row r="722" spans="1:8" x14ac:dyDescent="0.2">
      <c r="A722" s="4"/>
      <c r="H722" s="4"/>
    </row>
    <row r="723" spans="1:8" x14ac:dyDescent="0.2">
      <c r="A723" s="4"/>
      <c r="H723" s="4"/>
    </row>
    <row r="724" spans="1:8" x14ac:dyDescent="0.2">
      <c r="A724" s="4"/>
      <c r="H724" s="4"/>
    </row>
    <row r="725" spans="1:8" x14ac:dyDescent="0.2">
      <c r="A725" s="4"/>
      <c r="H725" s="4"/>
    </row>
    <row r="726" spans="1:8" x14ac:dyDescent="0.2">
      <c r="A726" s="4"/>
      <c r="H726" s="4"/>
    </row>
    <row r="727" spans="1:8" x14ac:dyDescent="0.2">
      <c r="A727" s="4"/>
      <c r="H727" s="4"/>
    </row>
    <row r="728" spans="1:8" x14ac:dyDescent="0.2">
      <c r="A728" s="4"/>
      <c r="H728" s="4"/>
    </row>
    <row r="729" spans="1:8" x14ac:dyDescent="0.2">
      <c r="A729" s="4"/>
      <c r="H729" s="4"/>
    </row>
    <row r="730" spans="1:8" x14ac:dyDescent="0.2">
      <c r="A730" s="4"/>
      <c r="H730" s="4"/>
    </row>
    <row r="731" spans="1:8" x14ac:dyDescent="0.2">
      <c r="A731" s="4"/>
      <c r="H731" s="4"/>
    </row>
    <row r="732" spans="1:8" x14ac:dyDescent="0.2">
      <c r="A732" s="4"/>
      <c r="H732" s="4"/>
    </row>
    <row r="733" spans="1:8" x14ac:dyDescent="0.2">
      <c r="A733" s="4"/>
      <c r="H733" s="4"/>
    </row>
    <row r="734" spans="1:8" x14ac:dyDescent="0.2">
      <c r="A734" s="4"/>
      <c r="H734" s="4"/>
    </row>
    <row r="735" spans="1:8" x14ac:dyDescent="0.2">
      <c r="A735" s="4"/>
      <c r="H735" s="4"/>
    </row>
    <row r="736" spans="1:8" x14ac:dyDescent="0.2">
      <c r="A736" s="4"/>
      <c r="H736" s="4"/>
    </row>
    <row r="737" spans="1:8" x14ac:dyDescent="0.2">
      <c r="A737" s="4"/>
      <c r="H737" s="4"/>
    </row>
    <row r="738" spans="1:8" x14ac:dyDescent="0.2">
      <c r="A738" s="4"/>
      <c r="H738" s="4"/>
    </row>
    <row r="739" spans="1:8" x14ac:dyDescent="0.2">
      <c r="A739" s="4"/>
      <c r="H739" s="4"/>
    </row>
    <row r="740" spans="1:8" x14ac:dyDescent="0.2">
      <c r="A740" s="4"/>
      <c r="H740" s="4"/>
    </row>
    <row r="741" spans="1:8" x14ac:dyDescent="0.2">
      <c r="A741" s="4"/>
      <c r="H741" s="4"/>
    </row>
    <row r="742" spans="1:8" x14ac:dyDescent="0.2">
      <c r="A742" s="4"/>
      <c r="H742" s="4"/>
    </row>
    <row r="743" spans="1:8" x14ac:dyDescent="0.2">
      <c r="A743" s="4"/>
      <c r="H743" s="4"/>
    </row>
    <row r="744" spans="1:8" x14ac:dyDescent="0.2">
      <c r="A744" s="4"/>
      <c r="H744" s="4"/>
    </row>
    <row r="745" spans="1:8" x14ac:dyDescent="0.2">
      <c r="A745" s="4"/>
      <c r="H745" s="4"/>
    </row>
    <row r="746" spans="1:8" x14ac:dyDescent="0.2">
      <c r="A746" s="4"/>
      <c r="H746" s="4"/>
    </row>
    <row r="747" spans="1:8" x14ac:dyDescent="0.2">
      <c r="A747" s="4"/>
      <c r="H747" s="4"/>
    </row>
    <row r="748" spans="1:8" x14ac:dyDescent="0.2">
      <c r="A748" s="4"/>
      <c r="H748" s="4"/>
    </row>
    <row r="749" spans="1:8" x14ac:dyDescent="0.2">
      <c r="A749" s="4"/>
      <c r="H749" s="4"/>
    </row>
    <row r="750" spans="1:8" x14ac:dyDescent="0.2">
      <c r="A750" s="4"/>
      <c r="H750" s="4"/>
    </row>
    <row r="751" spans="1:8" x14ac:dyDescent="0.2">
      <c r="A751" s="4"/>
      <c r="H751" s="4"/>
    </row>
    <row r="752" spans="1:8" x14ac:dyDescent="0.2">
      <c r="A752" s="4"/>
      <c r="H752" s="4"/>
    </row>
    <row r="753" spans="1:8" x14ac:dyDescent="0.2">
      <c r="A753" s="4"/>
      <c r="H753" s="4"/>
    </row>
    <row r="754" spans="1:8" x14ac:dyDescent="0.2">
      <c r="A754" s="4"/>
      <c r="H754" s="4"/>
    </row>
    <row r="755" spans="1:8" x14ac:dyDescent="0.2">
      <c r="A755" s="4"/>
      <c r="H755" s="4"/>
    </row>
    <row r="756" spans="1:8" x14ac:dyDescent="0.2">
      <c r="A756" s="4"/>
      <c r="H756" s="4"/>
    </row>
    <row r="757" spans="1:8" x14ac:dyDescent="0.2">
      <c r="A757" s="4"/>
      <c r="H757" s="4"/>
    </row>
    <row r="758" spans="1:8" x14ac:dyDescent="0.2">
      <c r="A758" s="4"/>
      <c r="H758" s="4"/>
    </row>
    <row r="759" spans="1:8" x14ac:dyDescent="0.2">
      <c r="A759" s="4"/>
      <c r="H759" s="4"/>
    </row>
    <row r="760" spans="1:8" x14ac:dyDescent="0.2">
      <c r="A760" s="4"/>
      <c r="H760" s="4"/>
    </row>
    <row r="761" spans="1:8" x14ac:dyDescent="0.2">
      <c r="A761" s="4"/>
      <c r="H761" s="4"/>
    </row>
    <row r="762" spans="1:8" x14ac:dyDescent="0.2">
      <c r="A762" s="4"/>
      <c r="H762" s="4"/>
    </row>
    <row r="763" spans="1:8" x14ac:dyDescent="0.2">
      <c r="A763" s="4"/>
      <c r="H763" s="4"/>
    </row>
    <row r="764" spans="1:8" x14ac:dyDescent="0.2">
      <c r="A764" s="4"/>
      <c r="H764" s="4"/>
    </row>
    <row r="765" spans="1:8" x14ac:dyDescent="0.2">
      <c r="A765" s="4"/>
      <c r="H765" s="4"/>
    </row>
    <row r="766" spans="1:8" x14ac:dyDescent="0.2">
      <c r="A766" s="4"/>
      <c r="H766" s="4"/>
    </row>
    <row r="767" spans="1:8" x14ac:dyDescent="0.2">
      <c r="A767" s="4"/>
      <c r="H767" s="4"/>
    </row>
    <row r="768" spans="1:8" x14ac:dyDescent="0.2">
      <c r="A768" s="4"/>
      <c r="H768" s="4"/>
    </row>
    <row r="769" spans="1:8" x14ac:dyDescent="0.2">
      <c r="A769" s="4"/>
      <c r="H769" s="4"/>
    </row>
    <row r="770" spans="1:8" x14ac:dyDescent="0.2">
      <c r="A770" s="4"/>
      <c r="H770" s="4"/>
    </row>
    <row r="771" spans="1:8" x14ac:dyDescent="0.2">
      <c r="A771" s="4"/>
      <c r="H771" s="4"/>
    </row>
    <row r="772" spans="1:8" x14ac:dyDescent="0.2">
      <c r="A772" s="4"/>
      <c r="H772" s="4"/>
    </row>
    <row r="773" spans="1:8" x14ac:dyDescent="0.2">
      <c r="A773" s="4"/>
      <c r="H773" s="4"/>
    </row>
    <row r="774" spans="1:8" x14ac:dyDescent="0.2">
      <c r="A774" s="4"/>
      <c r="H774" s="4"/>
    </row>
    <row r="775" spans="1:8" x14ac:dyDescent="0.2">
      <c r="A775" s="4"/>
      <c r="H775" s="4"/>
    </row>
    <row r="776" spans="1:8" x14ac:dyDescent="0.2">
      <c r="A776" s="4"/>
      <c r="H776" s="4"/>
    </row>
    <row r="777" spans="1:8" x14ac:dyDescent="0.2">
      <c r="A777" s="4"/>
      <c r="H777" s="4"/>
    </row>
    <row r="778" spans="1:8" x14ac:dyDescent="0.2">
      <c r="A778" s="4"/>
      <c r="H778" s="4"/>
    </row>
    <row r="779" spans="1:8" x14ac:dyDescent="0.2">
      <c r="A779" s="4"/>
      <c r="H779" s="4"/>
    </row>
    <row r="780" spans="1:8" x14ac:dyDescent="0.2">
      <c r="A780" s="4"/>
      <c r="H780" s="4"/>
    </row>
    <row r="781" spans="1:8" x14ac:dyDescent="0.2">
      <c r="A781" s="4"/>
      <c r="H781" s="4"/>
    </row>
    <row r="782" spans="1:8" x14ac:dyDescent="0.2">
      <c r="A782" s="4"/>
      <c r="H782" s="4"/>
    </row>
    <row r="783" spans="1:8" x14ac:dyDescent="0.2">
      <c r="A783" s="4"/>
      <c r="H783" s="4"/>
    </row>
    <row r="784" spans="1:8" x14ac:dyDescent="0.2">
      <c r="A784" s="4"/>
      <c r="H784" s="4"/>
    </row>
    <row r="785" spans="1:8" x14ac:dyDescent="0.2">
      <c r="A785" s="4"/>
      <c r="H785" s="4"/>
    </row>
    <row r="786" spans="1:8" x14ac:dyDescent="0.2">
      <c r="A786" s="4"/>
      <c r="H786" s="4"/>
    </row>
    <row r="787" spans="1:8" x14ac:dyDescent="0.2">
      <c r="A787" s="4"/>
      <c r="H787" s="4"/>
    </row>
    <row r="788" spans="1:8" x14ac:dyDescent="0.2">
      <c r="A788" s="4"/>
      <c r="H788" s="4"/>
    </row>
    <row r="789" spans="1:8" x14ac:dyDescent="0.2">
      <c r="A789" s="4"/>
      <c r="H789" s="4"/>
    </row>
    <row r="790" spans="1:8" x14ac:dyDescent="0.2">
      <c r="A790" s="4"/>
      <c r="H790" s="4"/>
    </row>
    <row r="791" spans="1:8" x14ac:dyDescent="0.2">
      <c r="A791" s="4"/>
      <c r="H791" s="4"/>
    </row>
    <row r="792" spans="1:8" x14ac:dyDescent="0.2">
      <c r="A792" s="4"/>
      <c r="H792" s="4"/>
    </row>
    <row r="793" spans="1:8" x14ac:dyDescent="0.2">
      <c r="A793" s="4"/>
      <c r="H793" s="4"/>
    </row>
    <row r="794" spans="1:8" x14ac:dyDescent="0.2">
      <c r="A794" s="4"/>
      <c r="H794" s="4"/>
    </row>
    <row r="795" spans="1:8" x14ac:dyDescent="0.2">
      <c r="A795" s="4"/>
      <c r="H795" s="4"/>
    </row>
    <row r="796" spans="1:8" x14ac:dyDescent="0.2">
      <c r="A796" s="4"/>
      <c r="H796" s="4"/>
    </row>
    <row r="797" spans="1:8" x14ac:dyDescent="0.2">
      <c r="A797" s="4"/>
      <c r="H797" s="4"/>
    </row>
    <row r="798" spans="1:8" x14ac:dyDescent="0.2">
      <c r="A798" s="4"/>
      <c r="H798" s="4"/>
    </row>
    <row r="799" spans="1:8" x14ac:dyDescent="0.2">
      <c r="A799" s="4"/>
      <c r="H799" s="4"/>
    </row>
    <row r="800" spans="1:8" x14ac:dyDescent="0.2">
      <c r="A800" s="4"/>
      <c r="H800" s="4"/>
    </row>
    <row r="801" spans="1:8" x14ac:dyDescent="0.2">
      <c r="A801" s="4"/>
      <c r="H801" s="4"/>
    </row>
    <row r="802" spans="1:8" x14ac:dyDescent="0.2">
      <c r="A802" s="4"/>
      <c r="H802" s="4"/>
    </row>
    <row r="803" spans="1:8" x14ac:dyDescent="0.2">
      <c r="A803" s="4"/>
      <c r="H803" s="4"/>
    </row>
    <row r="804" spans="1:8" x14ac:dyDescent="0.2">
      <c r="A804" s="4"/>
      <c r="H804" s="4"/>
    </row>
    <row r="805" spans="1:8" x14ac:dyDescent="0.2">
      <c r="A805" s="4"/>
      <c r="H805" s="4"/>
    </row>
    <row r="806" spans="1:8" x14ac:dyDescent="0.2">
      <c r="A806" s="4"/>
      <c r="H806" s="4"/>
    </row>
    <row r="807" spans="1:8" x14ac:dyDescent="0.2">
      <c r="A807" s="4"/>
      <c r="H807" s="4"/>
    </row>
    <row r="808" spans="1:8" x14ac:dyDescent="0.2">
      <c r="A808" s="4"/>
      <c r="H808" s="4"/>
    </row>
    <row r="809" spans="1:8" x14ac:dyDescent="0.2">
      <c r="A809" s="4"/>
      <c r="H809" s="4"/>
    </row>
    <row r="810" spans="1:8" x14ac:dyDescent="0.2">
      <c r="A810" s="4"/>
      <c r="H810" s="4"/>
    </row>
    <row r="811" spans="1:8" x14ac:dyDescent="0.2">
      <c r="A811" s="4"/>
      <c r="H811" s="4"/>
    </row>
    <row r="812" spans="1:8" x14ac:dyDescent="0.2">
      <c r="A812" s="4"/>
      <c r="H812" s="4"/>
    </row>
    <row r="813" spans="1:8" x14ac:dyDescent="0.2">
      <c r="A813" s="4"/>
      <c r="H813" s="4"/>
    </row>
    <row r="814" spans="1:8" x14ac:dyDescent="0.2">
      <c r="A814" s="4"/>
      <c r="H814" s="4"/>
    </row>
    <row r="815" spans="1:8" x14ac:dyDescent="0.2">
      <c r="A815" s="4"/>
      <c r="H815" s="4"/>
    </row>
    <row r="816" spans="1:8" x14ac:dyDescent="0.2">
      <c r="A816" s="4"/>
      <c r="H816" s="4"/>
    </row>
    <row r="817" spans="1:8" x14ac:dyDescent="0.2">
      <c r="A817" s="4"/>
      <c r="H817" s="4"/>
    </row>
    <row r="818" spans="1:8" x14ac:dyDescent="0.2">
      <c r="A818" s="4"/>
      <c r="H818" s="4"/>
    </row>
    <row r="819" spans="1:8" x14ac:dyDescent="0.2">
      <c r="A819" s="4"/>
      <c r="H819" s="4"/>
    </row>
    <row r="820" spans="1:8" x14ac:dyDescent="0.2">
      <c r="A820" s="4"/>
      <c r="H820" s="4"/>
    </row>
    <row r="821" spans="1:8" x14ac:dyDescent="0.2">
      <c r="A821" s="4"/>
      <c r="H821" s="4"/>
    </row>
    <row r="822" spans="1:8" x14ac:dyDescent="0.2">
      <c r="A822" s="4"/>
      <c r="H822" s="4"/>
    </row>
    <row r="823" spans="1:8" x14ac:dyDescent="0.2">
      <c r="A823" s="4"/>
      <c r="H823" s="4"/>
    </row>
    <row r="824" spans="1:8" x14ac:dyDescent="0.2">
      <c r="A824" s="4"/>
      <c r="H824" s="4"/>
    </row>
    <row r="825" spans="1:8" x14ac:dyDescent="0.2">
      <c r="A825" s="4"/>
      <c r="H825" s="4"/>
    </row>
    <row r="826" spans="1:8" x14ac:dyDescent="0.2">
      <c r="A826" s="4"/>
      <c r="H826" s="4"/>
    </row>
    <row r="827" spans="1:8" x14ac:dyDescent="0.2">
      <c r="A827" s="4"/>
      <c r="H827" s="4"/>
    </row>
    <row r="828" spans="1:8" x14ac:dyDescent="0.2">
      <c r="A828" s="4"/>
      <c r="H828" s="4"/>
    </row>
    <row r="829" spans="1:8" x14ac:dyDescent="0.2">
      <c r="A829" s="4"/>
      <c r="H829" s="4"/>
    </row>
    <row r="830" spans="1:8" x14ac:dyDescent="0.2">
      <c r="A830" s="4"/>
      <c r="H830" s="4"/>
    </row>
    <row r="831" spans="1:8" x14ac:dyDescent="0.2">
      <c r="A831" s="4"/>
      <c r="H831" s="4"/>
    </row>
    <row r="832" spans="1:8" x14ac:dyDescent="0.2">
      <c r="A832" s="4"/>
      <c r="H832" s="4"/>
    </row>
    <row r="833" spans="1:8" x14ac:dyDescent="0.2">
      <c r="A833" s="4"/>
      <c r="H833" s="4"/>
    </row>
    <row r="834" spans="1:8" x14ac:dyDescent="0.2">
      <c r="A834" s="4"/>
      <c r="H834" s="4"/>
    </row>
    <row r="835" spans="1:8" x14ac:dyDescent="0.2">
      <c r="A835" s="4"/>
      <c r="H835" s="4"/>
    </row>
    <row r="836" spans="1:8" x14ac:dyDescent="0.2">
      <c r="A836" s="4"/>
      <c r="H836" s="4"/>
    </row>
    <row r="837" spans="1:8" x14ac:dyDescent="0.2">
      <c r="A837" s="4"/>
      <c r="H837" s="4"/>
    </row>
    <row r="838" spans="1:8" x14ac:dyDescent="0.2">
      <c r="A838" s="4"/>
      <c r="H838" s="4"/>
    </row>
    <row r="839" spans="1:8" x14ac:dyDescent="0.2">
      <c r="A839" s="4"/>
      <c r="H839" s="4"/>
    </row>
    <row r="840" spans="1:8" x14ac:dyDescent="0.2">
      <c r="A840" s="4"/>
      <c r="H840" s="4"/>
    </row>
    <row r="841" spans="1:8" x14ac:dyDescent="0.2">
      <c r="A841" s="4"/>
      <c r="H841" s="4"/>
    </row>
    <row r="842" spans="1:8" x14ac:dyDescent="0.2">
      <c r="A842" s="4"/>
      <c r="H842" s="4"/>
    </row>
    <row r="843" spans="1:8" x14ac:dyDescent="0.2">
      <c r="A843" s="4"/>
      <c r="H843" s="4"/>
    </row>
    <row r="844" spans="1:8" x14ac:dyDescent="0.2">
      <c r="A844" s="4"/>
      <c r="H844" s="4"/>
    </row>
    <row r="845" spans="1:8" x14ac:dyDescent="0.2">
      <c r="A845" s="4"/>
      <c r="H845" s="4"/>
    </row>
    <row r="846" spans="1:8" x14ac:dyDescent="0.2">
      <c r="A846" s="4"/>
      <c r="H846" s="4"/>
    </row>
    <row r="847" spans="1:8" x14ac:dyDescent="0.2">
      <c r="A847" s="4"/>
      <c r="H847" s="4"/>
    </row>
    <row r="848" spans="1:8" x14ac:dyDescent="0.2">
      <c r="A848" s="4"/>
      <c r="H848" s="4"/>
    </row>
    <row r="849" spans="1:8" x14ac:dyDescent="0.2">
      <c r="A849" s="4"/>
      <c r="H849" s="4"/>
    </row>
    <row r="850" spans="1:8" x14ac:dyDescent="0.2">
      <c r="A850" s="4"/>
      <c r="H850" s="4"/>
    </row>
    <row r="851" spans="1:8" x14ac:dyDescent="0.2">
      <c r="A851" s="4"/>
      <c r="H851" s="4"/>
    </row>
    <row r="852" spans="1:8" x14ac:dyDescent="0.2">
      <c r="A852" s="4"/>
      <c r="H852" s="4"/>
    </row>
    <row r="853" spans="1:8" x14ac:dyDescent="0.2">
      <c r="A853" s="4"/>
      <c r="H853" s="4"/>
    </row>
    <row r="854" spans="1:8" x14ac:dyDescent="0.2">
      <c r="A854" s="4"/>
      <c r="H854" s="4"/>
    </row>
    <row r="855" spans="1:8" x14ac:dyDescent="0.2">
      <c r="A855" s="4"/>
      <c r="H855" s="4"/>
    </row>
    <row r="856" spans="1:8" x14ac:dyDescent="0.2">
      <c r="A856" s="4"/>
      <c r="H856" s="4"/>
    </row>
    <row r="857" spans="1:8" x14ac:dyDescent="0.2">
      <c r="A857" s="4"/>
      <c r="H857" s="4"/>
    </row>
    <row r="858" spans="1:8" x14ac:dyDescent="0.2">
      <c r="A858" s="4"/>
      <c r="H858" s="4"/>
    </row>
    <row r="859" spans="1:8" x14ac:dyDescent="0.2">
      <c r="A859" s="4"/>
      <c r="H859" s="4"/>
    </row>
    <row r="860" spans="1:8" x14ac:dyDescent="0.2">
      <c r="A860" s="4"/>
      <c r="H860" s="4"/>
    </row>
    <row r="861" spans="1:8" x14ac:dyDescent="0.2">
      <c r="A861" s="4"/>
      <c r="H861" s="4"/>
    </row>
    <row r="862" spans="1:8" x14ac:dyDescent="0.2">
      <c r="A862" s="4"/>
      <c r="H862" s="4"/>
    </row>
    <row r="863" spans="1:8" x14ac:dyDescent="0.2">
      <c r="A863" s="4"/>
      <c r="H863" s="4"/>
    </row>
    <row r="864" spans="1:8" x14ac:dyDescent="0.2">
      <c r="A864" s="4"/>
      <c r="H864" s="4"/>
    </row>
    <row r="865" spans="1:8" x14ac:dyDescent="0.2">
      <c r="A865" s="4"/>
      <c r="H865" s="4"/>
    </row>
    <row r="866" spans="1:8" x14ac:dyDescent="0.2">
      <c r="A866" s="4"/>
      <c r="H866" s="4"/>
    </row>
    <row r="867" spans="1:8" x14ac:dyDescent="0.2">
      <c r="A867" s="4"/>
      <c r="H867" s="4"/>
    </row>
    <row r="868" spans="1:8" x14ac:dyDescent="0.2">
      <c r="A868" s="4"/>
      <c r="H868" s="4"/>
    </row>
    <row r="869" spans="1:8" x14ac:dyDescent="0.2">
      <c r="A869" s="4"/>
      <c r="H869" s="4"/>
    </row>
    <row r="870" spans="1:8" x14ac:dyDescent="0.2">
      <c r="A870" s="4"/>
      <c r="H870" s="4"/>
    </row>
    <row r="871" spans="1:8" x14ac:dyDescent="0.2">
      <c r="A871" s="4"/>
      <c r="H871" s="4"/>
    </row>
    <row r="872" spans="1:8" x14ac:dyDescent="0.2">
      <c r="A872" s="4"/>
      <c r="H872" s="4"/>
    </row>
    <row r="873" spans="1:8" x14ac:dyDescent="0.2">
      <c r="A873" s="4"/>
      <c r="H873" s="4"/>
    </row>
    <row r="874" spans="1:8" x14ac:dyDescent="0.2">
      <c r="A874" s="4"/>
      <c r="H874" s="4"/>
    </row>
    <row r="875" spans="1:8" x14ac:dyDescent="0.2">
      <c r="A875" s="4"/>
      <c r="H875" s="4"/>
    </row>
    <row r="876" spans="1:8" x14ac:dyDescent="0.2">
      <c r="A876" s="4"/>
      <c r="H876" s="4"/>
    </row>
    <row r="877" spans="1:8" x14ac:dyDescent="0.2">
      <c r="A877" s="4"/>
      <c r="H877" s="4"/>
    </row>
    <row r="878" spans="1:8" x14ac:dyDescent="0.2">
      <c r="A878" s="4"/>
      <c r="H878" s="4"/>
    </row>
    <row r="879" spans="1:8" x14ac:dyDescent="0.2">
      <c r="A879" s="4"/>
      <c r="H879" s="4"/>
    </row>
    <row r="880" spans="1:8" x14ac:dyDescent="0.2">
      <c r="A880" s="4"/>
      <c r="H880" s="4"/>
    </row>
    <row r="881" spans="1:8" x14ac:dyDescent="0.2">
      <c r="A881" s="4"/>
      <c r="H881" s="4"/>
    </row>
    <row r="882" spans="1:8" x14ac:dyDescent="0.2">
      <c r="A882" s="4"/>
      <c r="H882" s="4"/>
    </row>
    <row r="883" spans="1:8" x14ac:dyDescent="0.2">
      <c r="A883" s="4"/>
      <c r="H883" s="4"/>
    </row>
    <row r="884" spans="1:8" x14ac:dyDescent="0.2">
      <c r="A884" s="4"/>
      <c r="H884" s="4"/>
    </row>
    <row r="885" spans="1:8" x14ac:dyDescent="0.2">
      <c r="A885" s="4"/>
      <c r="H885" s="4"/>
    </row>
    <row r="886" spans="1:8" x14ac:dyDescent="0.2">
      <c r="A886" s="4"/>
      <c r="H886" s="4"/>
    </row>
    <row r="887" spans="1:8" x14ac:dyDescent="0.2">
      <c r="A887" s="4"/>
      <c r="H887" s="4"/>
    </row>
    <row r="888" spans="1:8" x14ac:dyDescent="0.2">
      <c r="A888" s="4"/>
      <c r="H888" s="4"/>
    </row>
    <row r="889" spans="1:8" x14ac:dyDescent="0.2">
      <c r="A889" s="4"/>
      <c r="H889" s="4"/>
    </row>
    <row r="890" spans="1:8" x14ac:dyDescent="0.2">
      <c r="A890" s="4"/>
      <c r="H890" s="4"/>
    </row>
    <row r="891" spans="1:8" x14ac:dyDescent="0.2">
      <c r="A891" s="4"/>
      <c r="H891" s="4"/>
    </row>
    <row r="892" spans="1:8" x14ac:dyDescent="0.2">
      <c r="A892" s="4"/>
      <c r="H892" s="4"/>
    </row>
    <row r="893" spans="1:8" x14ac:dyDescent="0.2">
      <c r="A893" s="4"/>
      <c r="H893" s="4"/>
    </row>
    <row r="894" spans="1:8" x14ac:dyDescent="0.2">
      <c r="A894" s="4"/>
      <c r="H894" s="4"/>
    </row>
    <row r="895" spans="1:8" x14ac:dyDescent="0.2">
      <c r="A895" s="4"/>
      <c r="H895" s="4"/>
    </row>
    <row r="896" spans="1:8" x14ac:dyDescent="0.2">
      <c r="A896" s="4"/>
      <c r="H896" s="4"/>
    </row>
    <row r="897" spans="1:8" x14ac:dyDescent="0.2">
      <c r="A897" s="4"/>
      <c r="H897" s="4"/>
    </row>
    <row r="898" spans="1:8" x14ac:dyDescent="0.2">
      <c r="A898" s="4"/>
      <c r="H898" s="4"/>
    </row>
    <row r="899" spans="1:8" x14ac:dyDescent="0.2">
      <c r="A899" s="4"/>
      <c r="H899" s="4"/>
    </row>
    <row r="900" spans="1:8" x14ac:dyDescent="0.2">
      <c r="A900" s="4"/>
      <c r="H900" s="4"/>
    </row>
    <row r="901" spans="1:8" x14ac:dyDescent="0.2">
      <c r="A901" s="4"/>
      <c r="H901" s="4"/>
    </row>
    <row r="902" spans="1:8" x14ac:dyDescent="0.2">
      <c r="A902" s="4"/>
      <c r="H902" s="4"/>
    </row>
    <row r="903" spans="1:8" x14ac:dyDescent="0.2">
      <c r="A903" s="4"/>
      <c r="H903" s="4"/>
    </row>
    <row r="904" spans="1:8" x14ac:dyDescent="0.2">
      <c r="A904" s="4"/>
      <c r="H904" s="4"/>
    </row>
    <row r="905" spans="1:8" x14ac:dyDescent="0.2">
      <c r="A905" s="4"/>
      <c r="H905" s="4"/>
    </row>
    <row r="906" spans="1:8" x14ac:dyDescent="0.2">
      <c r="A906" s="4"/>
      <c r="H906" s="4"/>
    </row>
    <row r="907" spans="1:8" x14ac:dyDescent="0.2">
      <c r="A907" s="4"/>
      <c r="H907" s="4"/>
    </row>
    <row r="908" spans="1:8" x14ac:dyDescent="0.2">
      <c r="A908" s="4"/>
      <c r="H908" s="4"/>
    </row>
    <row r="909" spans="1:8" x14ac:dyDescent="0.2">
      <c r="A909" s="4"/>
      <c r="H909" s="4"/>
    </row>
    <row r="910" spans="1:8" x14ac:dyDescent="0.2">
      <c r="A910" s="4"/>
      <c r="H910" s="4"/>
    </row>
    <row r="911" spans="1:8" x14ac:dyDescent="0.2">
      <c r="A911" s="4"/>
      <c r="H911" s="4"/>
    </row>
    <row r="912" spans="1:8" x14ac:dyDescent="0.2">
      <c r="A912" s="4"/>
      <c r="H912" s="4"/>
    </row>
    <row r="913" spans="1:8" x14ac:dyDescent="0.2">
      <c r="A913" s="4"/>
      <c r="H913" s="4"/>
    </row>
    <row r="914" spans="1:8" x14ac:dyDescent="0.2">
      <c r="A914" s="4"/>
      <c r="H914" s="4"/>
    </row>
    <row r="915" spans="1:8" x14ac:dyDescent="0.2">
      <c r="A915" s="4"/>
      <c r="H915" s="4"/>
    </row>
    <row r="916" spans="1:8" x14ac:dyDescent="0.2">
      <c r="A916" s="4"/>
      <c r="H916" s="4"/>
    </row>
    <row r="917" spans="1:8" x14ac:dyDescent="0.2">
      <c r="A917" s="4"/>
      <c r="H917" s="4"/>
    </row>
    <row r="918" spans="1:8" x14ac:dyDescent="0.2">
      <c r="A918" s="4"/>
      <c r="H918" s="4"/>
    </row>
    <row r="919" spans="1:8" x14ac:dyDescent="0.2">
      <c r="A919" s="4"/>
      <c r="H919" s="4"/>
    </row>
    <row r="920" spans="1:8" x14ac:dyDescent="0.2">
      <c r="A920" s="4"/>
      <c r="H920" s="4"/>
    </row>
    <row r="921" spans="1:8" x14ac:dyDescent="0.2">
      <c r="A921" s="4"/>
      <c r="H921" s="4"/>
    </row>
    <row r="922" spans="1:8" x14ac:dyDescent="0.2">
      <c r="A922" s="4"/>
      <c r="H922" s="4"/>
    </row>
    <row r="923" spans="1:8" x14ac:dyDescent="0.2">
      <c r="A923" s="4"/>
      <c r="H923" s="4"/>
    </row>
    <row r="924" spans="1:8" x14ac:dyDescent="0.2">
      <c r="A924" s="4"/>
      <c r="H924" s="4"/>
    </row>
    <row r="925" spans="1:8" x14ac:dyDescent="0.2">
      <c r="A925" s="4"/>
      <c r="H925" s="4"/>
    </row>
    <row r="926" spans="1:8" x14ac:dyDescent="0.2">
      <c r="A926" s="4"/>
      <c r="H926" s="4"/>
    </row>
    <row r="927" spans="1:8" x14ac:dyDescent="0.2">
      <c r="A927" s="4"/>
      <c r="H927" s="4"/>
    </row>
    <row r="928" spans="1:8" x14ac:dyDescent="0.2">
      <c r="A928" s="4"/>
      <c r="H928" s="4"/>
    </row>
    <row r="929" spans="1:8" x14ac:dyDescent="0.2">
      <c r="A929" s="4"/>
      <c r="H929" s="4"/>
    </row>
    <row r="930" spans="1:8" x14ac:dyDescent="0.2">
      <c r="A930" s="4"/>
      <c r="H930" s="4"/>
    </row>
    <row r="931" spans="1:8" x14ac:dyDescent="0.2">
      <c r="A931" s="4"/>
      <c r="H931" s="4"/>
    </row>
    <row r="932" spans="1:8" x14ac:dyDescent="0.2">
      <c r="A932" s="4"/>
      <c r="H932" s="4"/>
    </row>
    <row r="933" spans="1:8" x14ac:dyDescent="0.2">
      <c r="A933" s="4"/>
      <c r="H933" s="4"/>
    </row>
    <row r="934" spans="1:8" x14ac:dyDescent="0.2">
      <c r="A934" s="4"/>
      <c r="H934" s="4"/>
    </row>
    <row r="935" spans="1:8" x14ac:dyDescent="0.2">
      <c r="A935" s="4"/>
      <c r="H935" s="4"/>
    </row>
    <row r="936" spans="1:8" x14ac:dyDescent="0.2">
      <c r="A936" s="4"/>
      <c r="H936" s="4"/>
    </row>
    <row r="937" spans="1:8" x14ac:dyDescent="0.2">
      <c r="A937" s="4"/>
      <c r="H937" s="4"/>
    </row>
    <row r="938" spans="1:8" x14ac:dyDescent="0.2">
      <c r="A938" s="4"/>
      <c r="H938" s="4"/>
    </row>
    <row r="939" spans="1:8" x14ac:dyDescent="0.2">
      <c r="A939" s="4"/>
      <c r="H939" s="4"/>
    </row>
    <row r="940" spans="1:8" x14ac:dyDescent="0.2">
      <c r="A940" s="4"/>
      <c r="H940" s="4"/>
    </row>
    <row r="941" spans="1:8" x14ac:dyDescent="0.2">
      <c r="A941" s="4"/>
      <c r="H941" s="4"/>
    </row>
    <row r="942" spans="1:8" x14ac:dyDescent="0.2">
      <c r="A942" s="4"/>
      <c r="H942" s="4"/>
    </row>
    <row r="943" spans="1:8" x14ac:dyDescent="0.2">
      <c r="A943" s="4"/>
      <c r="H943" s="4"/>
    </row>
    <row r="944" spans="1:8" x14ac:dyDescent="0.2">
      <c r="A944" s="4"/>
      <c r="H944" s="4"/>
    </row>
    <row r="945" spans="1:8" x14ac:dyDescent="0.2">
      <c r="A945" s="4"/>
      <c r="H945" s="4"/>
    </row>
    <row r="946" spans="1:8" x14ac:dyDescent="0.2">
      <c r="A946" s="4"/>
      <c r="H946" s="4"/>
    </row>
    <row r="947" spans="1:8" x14ac:dyDescent="0.2">
      <c r="A947" s="4"/>
      <c r="H947" s="4"/>
    </row>
    <row r="948" spans="1:8" x14ac:dyDescent="0.2">
      <c r="A948" s="4"/>
      <c r="H948" s="4"/>
    </row>
    <row r="949" spans="1:8" x14ac:dyDescent="0.2">
      <c r="A949" s="4"/>
      <c r="H949" s="4"/>
    </row>
    <row r="950" spans="1:8" x14ac:dyDescent="0.2">
      <c r="A950" s="4"/>
      <c r="H950" s="4"/>
    </row>
    <row r="951" spans="1:8" x14ac:dyDescent="0.2">
      <c r="A951" s="4"/>
      <c r="H951" s="4"/>
    </row>
    <row r="952" spans="1:8" x14ac:dyDescent="0.2">
      <c r="A952" s="4"/>
      <c r="H952" s="4"/>
    </row>
    <row r="953" spans="1:8" x14ac:dyDescent="0.2">
      <c r="A953" s="4"/>
      <c r="H953" s="4"/>
    </row>
    <row r="954" spans="1:8" x14ac:dyDescent="0.2">
      <c r="A954" s="4"/>
      <c r="H954" s="4"/>
    </row>
    <row r="955" spans="1:8" x14ac:dyDescent="0.2">
      <c r="A955" s="4"/>
      <c r="H955" s="4"/>
    </row>
    <row r="956" spans="1:8" x14ac:dyDescent="0.2">
      <c r="A956" s="4"/>
      <c r="H956" s="4"/>
    </row>
    <row r="957" spans="1:8" x14ac:dyDescent="0.2">
      <c r="A957" s="4"/>
      <c r="H957" s="4"/>
    </row>
    <row r="958" spans="1:8" x14ac:dyDescent="0.2">
      <c r="A958" s="4"/>
      <c r="H958" s="4"/>
    </row>
    <row r="959" spans="1:8" x14ac:dyDescent="0.2">
      <c r="A959" s="4"/>
      <c r="H959" s="4"/>
    </row>
    <row r="960" spans="1:8" x14ac:dyDescent="0.2">
      <c r="A960" s="4"/>
      <c r="H960" s="4"/>
    </row>
    <row r="961" spans="1:8" x14ac:dyDescent="0.2">
      <c r="A961" s="4"/>
      <c r="H961" s="4"/>
    </row>
    <row r="962" spans="1:8" x14ac:dyDescent="0.2">
      <c r="A962" s="4"/>
      <c r="H962" s="4"/>
    </row>
    <row r="963" spans="1:8" x14ac:dyDescent="0.2">
      <c r="A963" s="4"/>
      <c r="H963" s="4"/>
    </row>
    <row r="964" spans="1:8" x14ac:dyDescent="0.2">
      <c r="A964" s="4"/>
      <c r="H964" s="4"/>
    </row>
    <row r="965" spans="1:8" x14ac:dyDescent="0.2">
      <c r="A965" s="4"/>
      <c r="H965" s="4"/>
    </row>
    <row r="966" spans="1:8" x14ac:dyDescent="0.2">
      <c r="A966" s="4"/>
      <c r="H966" s="4"/>
    </row>
    <row r="967" spans="1:8" x14ac:dyDescent="0.2">
      <c r="A967" s="4"/>
      <c r="H967" s="4"/>
    </row>
    <row r="968" spans="1:8" x14ac:dyDescent="0.2">
      <c r="A968" s="4"/>
      <c r="H968" s="4"/>
    </row>
    <row r="969" spans="1:8" x14ac:dyDescent="0.2">
      <c r="A969" s="4"/>
      <c r="H969" s="4"/>
    </row>
    <row r="970" spans="1:8" x14ac:dyDescent="0.2">
      <c r="A970" s="4"/>
      <c r="H970" s="4"/>
    </row>
    <row r="971" spans="1:8" x14ac:dyDescent="0.2">
      <c r="A971" s="4"/>
      <c r="H971" s="4"/>
    </row>
    <row r="972" spans="1:8" x14ac:dyDescent="0.2">
      <c r="A972" s="4"/>
      <c r="H972" s="4"/>
    </row>
    <row r="973" spans="1:8" x14ac:dyDescent="0.2">
      <c r="A973" s="4"/>
      <c r="H973" s="4"/>
    </row>
    <row r="974" spans="1:8" x14ac:dyDescent="0.2">
      <c r="A974" s="4"/>
      <c r="H974" s="4"/>
    </row>
    <row r="975" spans="1:8" x14ac:dyDescent="0.2">
      <c r="A975" s="4"/>
      <c r="H975" s="4"/>
    </row>
    <row r="976" spans="1:8" x14ac:dyDescent="0.2">
      <c r="A976" s="4"/>
      <c r="H976" s="4"/>
    </row>
    <row r="977" spans="1:8" x14ac:dyDescent="0.2">
      <c r="A977" s="4"/>
      <c r="H977" s="4"/>
    </row>
    <row r="978" spans="1:8" x14ac:dyDescent="0.2">
      <c r="A978" s="4"/>
      <c r="H978" s="4"/>
    </row>
    <row r="979" spans="1:8" x14ac:dyDescent="0.2">
      <c r="A979" s="4"/>
      <c r="H979" s="4"/>
    </row>
    <row r="980" spans="1:8" x14ac:dyDescent="0.2">
      <c r="A980" s="4"/>
      <c r="H980" s="4"/>
    </row>
    <row r="981" spans="1:8" x14ac:dyDescent="0.2">
      <c r="A981" s="4"/>
      <c r="H981" s="4"/>
    </row>
    <row r="982" spans="1:8" x14ac:dyDescent="0.2">
      <c r="A982" s="4"/>
      <c r="H982" s="4"/>
    </row>
    <row r="983" spans="1:8" x14ac:dyDescent="0.2">
      <c r="A983" s="4"/>
      <c r="H983" s="4"/>
    </row>
    <row r="984" spans="1:8" x14ac:dyDescent="0.2">
      <c r="A984" s="4"/>
      <c r="H984" s="4"/>
    </row>
    <row r="985" spans="1:8" x14ac:dyDescent="0.2">
      <c r="A985" s="4"/>
      <c r="H985" s="4"/>
    </row>
    <row r="986" spans="1:8" x14ac:dyDescent="0.2">
      <c r="A986" s="4"/>
      <c r="H986" s="4"/>
    </row>
    <row r="987" spans="1:8" x14ac:dyDescent="0.2">
      <c r="A987" s="4"/>
      <c r="H987" s="4"/>
    </row>
    <row r="988" spans="1:8" x14ac:dyDescent="0.2">
      <c r="A988" s="4"/>
      <c r="H988" s="4"/>
    </row>
    <row r="989" spans="1:8" x14ac:dyDescent="0.2">
      <c r="A989" s="4"/>
      <c r="H989" s="4"/>
    </row>
    <row r="990" spans="1:8" x14ac:dyDescent="0.2">
      <c r="A990" s="4"/>
      <c r="H990" s="4"/>
    </row>
    <row r="991" spans="1:8" x14ac:dyDescent="0.2">
      <c r="A991" s="4"/>
      <c r="H991" s="4"/>
    </row>
    <row r="992" spans="1:8" x14ac:dyDescent="0.2">
      <c r="A992" s="4"/>
      <c r="H992" s="4"/>
    </row>
    <row r="993" spans="1:8" x14ac:dyDescent="0.2">
      <c r="A993" s="4"/>
      <c r="H993" s="4"/>
    </row>
    <row r="994" spans="1:8" x14ac:dyDescent="0.2">
      <c r="A994" s="4"/>
      <c r="H994" s="4"/>
    </row>
    <row r="995" spans="1:8" x14ac:dyDescent="0.2">
      <c r="A995" s="4"/>
      <c r="H995" s="4"/>
    </row>
    <row r="996" spans="1:8" x14ac:dyDescent="0.2">
      <c r="A996" s="4"/>
      <c r="H996" s="4"/>
    </row>
    <row r="997" spans="1:8" x14ac:dyDescent="0.2">
      <c r="A997" s="4"/>
      <c r="H997" s="4"/>
    </row>
    <row r="998" spans="1:8" x14ac:dyDescent="0.2">
      <c r="A998" s="4"/>
      <c r="H998" s="4"/>
    </row>
    <row r="999" spans="1:8" x14ac:dyDescent="0.2">
      <c r="A999" s="4"/>
      <c r="H999" s="4"/>
    </row>
    <row r="1000" spans="1:8" x14ac:dyDescent="0.2">
      <c r="A1000" s="4"/>
      <c r="H1000" s="4"/>
    </row>
    <row r="1001" spans="1:8" x14ac:dyDescent="0.2">
      <c r="A1001" s="4"/>
      <c r="H1001" s="4"/>
    </row>
    <row r="1002" spans="1:8" x14ac:dyDescent="0.2">
      <c r="A1002" s="4"/>
      <c r="H1002" s="4"/>
    </row>
    <row r="1003" spans="1:8" x14ac:dyDescent="0.2">
      <c r="A1003" s="4"/>
      <c r="H1003" s="4"/>
    </row>
    <row r="1004" spans="1:8" x14ac:dyDescent="0.2">
      <c r="A1004" s="4"/>
      <c r="H1004" s="4"/>
    </row>
    <row r="1005" spans="1:8" x14ac:dyDescent="0.2">
      <c r="A1005" s="4"/>
      <c r="H1005" s="4"/>
    </row>
    <row r="1006" spans="1:8" x14ac:dyDescent="0.2">
      <c r="A1006" s="4"/>
      <c r="H1006" s="4"/>
    </row>
    <row r="1007" spans="1:8" x14ac:dyDescent="0.2">
      <c r="A1007" s="4"/>
      <c r="H1007" s="4"/>
    </row>
    <row r="1008" spans="1:8" x14ac:dyDescent="0.2">
      <c r="A1008" s="4"/>
      <c r="H1008" s="4"/>
    </row>
    <row r="1009" spans="1:8" x14ac:dyDescent="0.2">
      <c r="A1009" s="4"/>
      <c r="H1009" s="4"/>
    </row>
    <row r="1010" spans="1:8" x14ac:dyDescent="0.2">
      <c r="A1010" s="4"/>
      <c r="H1010" s="4"/>
    </row>
    <row r="1011" spans="1:8" x14ac:dyDescent="0.2">
      <c r="A1011" s="4"/>
      <c r="H1011" s="4"/>
    </row>
    <row r="1012" spans="1:8" x14ac:dyDescent="0.2">
      <c r="A1012" s="4"/>
      <c r="H1012" s="4"/>
    </row>
    <row r="1013" spans="1:8" x14ac:dyDescent="0.2">
      <c r="A1013" s="4"/>
      <c r="H1013" s="4"/>
    </row>
    <row r="1014" spans="1:8" x14ac:dyDescent="0.2">
      <c r="A1014" s="4"/>
      <c r="H1014" s="4"/>
    </row>
    <row r="1015" spans="1:8" x14ac:dyDescent="0.2">
      <c r="A1015" s="4"/>
      <c r="H1015" s="4"/>
    </row>
    <row r="1016" spans="1:8" x14ac:dyDescent="0.2">
      <c r="A1016" s="4"/>
      <c r="H1016" s="4"/>
    </row>
    <row r="1017" spans="1:8" x14ac:dyDescent="0.2">
      <c r="A1017" s="4"/>
      <c r="H1017" s="4"/>
    </row>
    <row r="1018" spans="1:8" x14ac:dyDescent="0.2">
      <c r="A1018" s="4"/>
      <c r="H1018" s="4"/>
    </row>
    <row r="1019" spans="1:8" x14ac:dyDescent="0.2">
      <c r="A1019" s="4"/>
      <c r="H1019" s="4"/>
    </row>
    <row r="1020" spans="1:8" x14ac:dyDescent="0.2">
      <c r="A1020" s="4"/>
      <c r="H1020" s="4"/>
    </row>
    <row r="1021" spans="1:8" x14ac:dyDescent="0.2">
      <c r="A1021" s="4"/>
      <c r="H1021" s="4"/>
    </row>
    <row r="1022" spans="1:8" x14ac:dyDescent="0.2">
      <c r="A1022" s="4"/>
      <c r="H1022" s="4"/>
    </row>
    <row r="1023" spans="1:8" x14ac:dyDescent="0.2">
      <c r="A1023" s="4"/>
      <c r="H1023" s="4"/>
    </row>
    <row r="1024" spans="1:8" x14ac:dyDescent="0.2">
      <c r="A1024" s="4"/>
      <c r="H1024" s="4"/>
    </row>
    <row r="1025" spans="1:8" x14ac:dyDescent="0.2">
      <c r="A1025" s="4"/>
      <c r="H1025" s="4"/>
    </row>
    <row r="1026" spans="1:8" x14ac:dyDescent="0.2">
      <c r="A1026" s="4"/>
      <c r="H1026" s="4"/>
    </row>
    <row r="1027" spans="1:8" x14ac:dyDescent="0.2">
      <c r="A1027" s="4"/>
      <c r="H1027" s="4"/>
    </row>
    <row r="1028" spans="1:8" x14ac:dyDescent="0.2">
      <c r="A1028" s="4"/>
      <c r="H1028" s="4"/>
    </row>
    <row r="1029" spans="1:8" x14ac:dyDescent="0.2">
      <c r="A1029" s="4"/>
      <c r="H1029" s="4"/>
    </row>
    <row r="1030" spans="1:8" x14ac:dyDescent="0.2">
      <c r="A1030" s="4"/>
      <c r="H1030" s="4"/>
    </row>
    <row r="1031" spans="1:8" x14ac:dyDescent="0.2">
      <c r="A1031" s="4"/>
      <c r="H1031" s="4"/>
    </row>
    <row r="1032" spans="1:8" x14ac:dyDescent="0.2">
      <c r="A1032" s="4"/>
      <c r="H1032" s="4"/>
    </row>
    <row r="1033" spans="1:8" x14ac:dyDescent="0.2">
      <c r="A1033" s="4"/>
      <c r="H1033" s="4"/>
    </row>
    <row r="1034" spans="1:8" x14ac:dyDescent="0.2">
      <c r="A1034" s="4"/>
      <c r="H1034" s="4"/>
    </row>
    <row r="1035" spans="1:8" x14ac:dyDescent="0.2">
      <c r="A1035" s="4"/>
      <c r="H1035" s="4"/>
    </row>
    <row r="1036" spans="1:8" x14ac:dyDescent="0.2">
      <c r="A1036" s="4"/>
      <c r="H1036" s="4"/>
    </row>
    <row r="1037" spans="1:8" x14ac:dyDescent="0.2">
      <c r="A1037" s="4"/>
      <c r="H1037" s="4"/>
    </row>
    <row r="1038" spans="1:8" x14ac:dyDescent="0.2">
      <c r="A1038" s="4"/>
      <c r="H1038" s="4"/>
    </row>
    <row r="1039" spans="1:8" x14ac:dyDescent="0.2">
      <c r="A1039" s="4"/>
      <c r="H1039" s="4"/>
    </row>
    <row r="1040" spans="1:8" x14ac:dyDescent="0.2">
      <c r="A1040" s="4"/>
      <c r="H1040" s="4"/>
    </row>
    <row r="1041" spans="1:8" x14ac:dyDescent="0.2">
      <c r="A1041" s="4"/>
      <c r="H1041" s="4"/>
    </row>
    <row r="1042" spans="1:8" x14ac:dyDescent="0.2">
      <c r="A1042" s="4"/>
      <c r="H1042" s="4"/>
    </row>
    <row r="1043" spans="1:8" x14ac:dyDescent="0.2">
      <c r="A1043" s="4"/>
      <c r="H1043" s="4"/>
    </row>
    <row r="1044" spans="1:8" x14ac:dyDescent="0.2">
      <c r="A1044" s="4"/>
      <c r="H1044" s="4"/>
    </row>
    <row r="1045" spans="1:8" x14ac:dyDescent="0.2">
      <c r="A1045" s="4"/>
      <c r="H1045" s="4"/>
    </row>
    <row r="1046" spans="1:8" x14ac:dyDescent="0.2">
      <c r="A1046" s="4"/>
      <c r="H1046" s="4"/>
    </row>
    <row r="1047" spans="1:8" x14ac:dyDescent="0.2">
      <c r="A1047" s="4"/>
      <c r="H1047" s="4"/>
    </row>
    <row r="1048" spans="1:8" x14ac:dyDescent="0.2">
      <c r="A1048" s="4"/>
      <c r="H1048" s="4"/>
    </row>
    <row r="1049" spans="1:8" x14ac:dyDescent="0.2">
      <c r="A1049" s="4"/>
      <c r="H1049" s="4"/>
    </row>
    <row r="1050" spans="1:8" x14ac:dyDescent="0.2">
      <c r="A1050" s="4"/>
      <c r="H1050" s="4"/>
    </row>
    <row r="1051" spans="1:8" x14ac:dyDescent="0.2">
      <c r="A1051" s="4"/>
      <c r="H1051" s="4"/>
    </row>
    <row r="1052" spans="1:8" x14ac:dyDescent="0.2">
      <c r="A1052" s="4"/>
      <c r="H1052" s="4"/>
    </row>
    <row r="1053" spans="1:8" x14ac:dyDescent="0.2">
      <c r="A1053" s="4"/>
      <c r="H1053" s="4"/>
    </row>
    <row r="1054" spans="1:8" x14ac:dyDescent="0.2">
      <c r="A1054" s="4"/>
      <c r="H1054" s="4"/>
    </row>
    <row r="1055" spans="1:8" x14ac:dyDescent="0.2">
      <c r="A1055" s="4"/>
      <c r="H1055" s="4"/>
    </row>
    <row r="1056" spans="1:8" x14ac:dyDescent="0.2">
      <c r="A1056" s="4"/>
      <c r="H1056" s="4"/>
    </row>
    <row r="1057" spans="1:8" x14ac:dyDescent="0.2">
      <c r="A1057" s="4"/>
      <c r="H1057" s="4"/>
    </row>
    <row r="1058" spans="1:8" x14ac:dyDescent="0.2">
      <c r="A1058" s="4"/>
      <c r="H1058" s="4"/>
    </row>
    <row r="1059" spans="1:8" x14ac:dyDescent="0.2">
      <c r="A1059" s="4"/>
      <c r="H1059" s="4"/>
    </row>
    <row r="1060" spans="1:8" x14ac:dyDescent="0.2">
      <c r="A1060" s="4"/>
      <c r="H1060" s="4"/>
    </row>
    <row r="1061" spans="1:8" x14ac:dyDescent="0.2">
      <c r="A1061" s="4"/>
      <c r="H1061" s="4"/>
    </row>
    <row r="1062" spans="1:8" x14ac:dyDescent="0.2">
      <c r="A1062" s="4"/>
      <c r="H1062" s="4"/>
    </row>
    <row r="1063" spans="1:8" x14ac:dyDescent="0.2">
      <c r="A1063" s="4"/>
      <c r="H1063" s="4"/>
    </row>
    <row r="1064" spans="1:8" x14ac:dyDescent="0.2">
      <c r="A1064" s="4"/>
      <c r="H1064" s="4"/>
    </row>
    <row r="1065" spans="1:8" x14ac:dyDescent="0.2">
      <c r="A1065" s="4"/>
      <c r="H1065" s="4"/>
    </row>
    <row r="1066" spans="1:8" x14ac:dyDescent="0.2">
      <c r="A1066" s="4"/>
      <c r="H1066" s="4"/>
    </row>
    <row r="1067" spans="1:8" x14ac:dyDescent="0.2">
      <c r="A1067" s="4"/>
      <c r="H1067" s="4"/>
    </row>
    <row r="1068" spans="1:8" x14ac:dyDescent="0.2">
      <c r="A1068" s="4"/>
      <c r="H1068" s="4"/>
    </row>
    <row r="1069" spans="1:8" x14ac:dyDescent="0.2">
      <c r="A1069" s="4"/>
      <c r="H1069" s="4"/>
    </row>
    <row r="1070" spans="1:8" x14ac:dyDescent="0.2">
      <c r="A1070" s="4"/>
      <c r="H1070" s="4"/>
    </row>
    <row r="1071" spans="1:8" x14ac:dyDescent="0.2">
      <c r="A1071" s="4"/>
      <c r="H1071" s="4"/>
    </row>
    <row r="1072" spans="1:8" x14ac:dyDescent="0.2">
      <c r="A1072" s="4"/>
      <c r="H1072" s="4"/>
    </row>
    <row r="1073" spans="1:8" x14ac:dyDescent="0.2">
      <c r="A1073" s="4"/>
      <c r="H1073" s="4"/>
    </row>
    <row r="1074" spans="1:8" x14ac:dyDescent="0.2">
      <c r="A1074" s="4"/>
      <c r="H1074" s="4"/>
    </row>
    <row r="1075" spans="1:8" x14ac:dyDescent="0.2">
      <c r="A1075" s="4"/>
      <c r="H1075" s="4"/>
    </row>
    <row r="1076" spans="1:8" x14ac:dyDescent="0.2">
      <c r="A1076" s="4"/>
      <c r="H1076" s="4"/>
    </row>
    <row r="1077" spans="1:8" x14ac:dyDescent="0.2">
      <c r="A1077" s="4"/>
      <c r="H1077" s="4"/>
    </row>
    <row r="1078" spans="1:8" x14ac:dyDescent="0.2">
      <c r="A1078" s="4"/>
      <c r="H1078" s="4"/>
    </row>
    <row r="1079" spans="1:8" x14ac:dyDescent="0.2">
      <c r="A1079" s="4"/>
      <c r="H1079" s="4"/>
    </row>
    <row r="1080" spans="1:8" x14ac:dyDescent="0.2">
      <c r="A1080" s="4"/>
      <c r="H1080" s="4"/>
    </row>
    <row r="1081" spans="1:8" x14ac:dyDescent="0.2">
      <c r="A1081" s="4"/>
      <c r="H1081" s="4"/>
    </row>
    <row r="1082" spans="1:8" x14ac:dyDescent="0.2">
      <c r="A1082" s="4"/>
      <c r="H1082" s="4"/>
    </row>
    <row r="1083" spans="1:8" x14ac:dyDescent="0.2">
      <c r="A1083" s="4"/>
      <c r="H1083" s="4"/>
    </row>
    <row r="1084" spans="1:8" x14ac:dyDescent="0.2">
      <c r="A1084" s="4"/>
      <c r="H1084" s="4"/>
    </row>
    <row r="1085" spans="1:8" x14ac:dyDescent="0.2">
      <c r="A1085" s="4"/>
      <c r="H1085" s="4"/>
    </row>
    <row r="1086" spans="1:8" x14ac:dyDescent="0.2">
      <c r="A1086" s="4"/>
      <c r="H1086" s="4"/>
    </row>
    <row r="1087" spans="1:8" x14ac:dyDescent="0.2">
      <c r="A1087" s="4"/>
      <c r="H1087" s="4"/>
    </row>
    <row r="1088" spans="1:8" x14ac:dyDescent="0.2">
      <c r="A1088" s="4"/>
      <c r="H1088" s="4"/>
    </row>
    <row r="1089" spans="1:8" x14ac:dyDescent="0.2">
      <c r="A1089" s="4"/>
      <c r="H1089" s="4"/>
    </row>
    <row r="1090" spans="1:8" x14ac:dyDescent="0.2">
      <c r="A1090" s="4"/>
      <c r="H1090" s="4"/>
    </row>
    <row r="1091" spans="1:8" x14ac:dyDescent="0.2">
      <c r="A1091" s="4"/>
      <c r="H1091" s="4"/>
    </row>
    <row r="1092" spans="1:8" x14ac:dyDescent="0.2">
      <c r="A1092" s="4"/>
      <c r="H1092" s="4"/>
    </row>
    <row r="1093" spans="1:8" x14ac:dyDescent="0.2">
      <c r="A1093" s="4"/>
      <c r="H1093" s="4"/>
    </row>
    <row r="1094" spans="1:8" x14ac:dyDescent="0.2">
      <c r="A1094" s="4"/>
      <c r="H1094" s="4"/>
    </row>
    <row r="1095" spans="1:8" x14ac:dyDescent="0.2">
      <c r="A1095" s="4"/>
      <c r="H1095" s="4"/>
    </row>
    <row r="1096" spans="1:8" x14ac:dyDescent="0.2">
      <c r="A1096" s="4"/>
      <c r="H1096" s="4"/>
    </row>
    <row r="1097" spans="1:8" x14ac:dyDescent="0.2">
      <c r="A1097" s="4"/>
      <c r="H1097" s="4"/>
    </row>
    <row r="1098" spans="1:8" x14ac:dyDescent="0.2">
      <c r="A1098" s="4"/>
      <c r="H1098" s="4"/>
    </row>
    <row r="1099" spans="1:8" x14ac:dyDescent="0.2">
      <c r="A1099" s="4"/>
      <c r="H1099" s="4"/>
    </row>
    <row r="1100" spans="1:8" x14ac:dyDescent="0.2">
      <c r="A1100" s="4"/>
      <c r="H1100" s="4"/>
    </row>
    <row r="1101" spans="1:8" x14ac:dyDescent="0.2">
      <c r="A1101" s="4"/>
      <c r="H1101" s="4"/>
    </row>
    <row r="1102" spans="1:8" x14ac:dyDescent="0.2">
      <c r="A1102" s="4"/>
      <c r="H1102" s="4"/>
    </row>
    <row r="1103" spans="1:8" x14ac:dyDescent="0.2">
      <c r="A1103" s="4"/>
      <c r="H1103" s="4"/>
    </row>
    <row r="1104" spans="1:8" x14ac:dyDescent="0.2">
      <c r="A1104" s="4"/>
      <c r="H1104" s="4"/>
    </row>
    <row r="1105" spans="1:8" x14ac:dyDescent="0.2">
      <c r="A1105" s="4"/>
      <c r="H1105" s="4"/>
    </row>
    <row r="1106" spans="1:8" x14ac:dyDescent="0.2">
      <c r="A1106" s="4"/>
      <c r="H1106" s="4"/>
    </row>
    <row r="1107" spans="1:8" x14ac:dyDescent="0.2">
      <c r="A1107" s="4"/>
      <c r="H1107" s="4"/>
    </row>
    <row r="1108" spans="1:8" x14ac:dyDescent="0.2">
      <c r="A1108" s="4"/>
      <c r="H1108" s="4"/>
    </row>
    <row r="1109" spans="1:8" x14ac:dyDescent="0.2">
      <c r="A1109" s="4"/>
      <c r="H1109" s="4"/>
    </row>
    <row r="1110" spans="1:8" x14ac:dyDescent="0.2">
      <c r="A1110" s="4"/>
      <c r="H1110" s="4"/>
    </row>
    <row r="1111" spans="1:8" x14ac:dyDescent="0.2">
      <c r="A1111" s="4"/>
      <c r="H1111" s="4"/>
    </row>
    <row r="1112" spans="1:8" x14ac:dyDescent="0.2">
      <c r="A1112" s="4"/>
      <c r="H1112" s="4"/>
    </row>
    <row r="1113" spans="1:8" x14ac:dyDescent="0.2">
      <c r="A1113" s="4"/>
      <c r="H1113" s="4"/>
    </row>
    <row r="1114" spans="1:8" x14ac:dyDescent="0.2">
      <c r="A1114" s="4"/>
      <c r="H1114" s="4"/>
    </row>
    <row r="1115" spans="1:8" x14ac:dyDescent="0.2">
      <c r="A1115" s="4"/>
      <c r="H1115" s="4"/>
    </row>
    <row r="1116" spans="1:8" x14ac:dyDescent="0.2">
      <c r="A1116" s="4"/>
      <c r="H1116" s="4"/>
    </row>
    <row r="1117" spans="1:8" x14ac:dyDescent="0.2">
      <c r="A1117" s="4"/>
      <c r="H1117" s="4"/>
    </row>
    <row r="1118" spans="1:8" x14ac:dyDescent="0.2">
      <c r="A1118" s="4"/>
      <c r="H1118" s="4"/>
    </row>
    <row r="1119" spans="1:8" x14ac:dyDescent="0.2">
      <c r="A1119" s="4"/>
      <c r="H1119" s="4"/>
    </row>
    <row r="1120" spans="1:8" x14ac:dyDescent="0.2">
      <c r="A1120" s="4"/>
      <c r="H1120" s="4"/>
    </row>
    <row r="1121" spans="1:8" x14ac:dyDescent="0.2">
      <c r="A1121" s="4"/>
      <c r="H1121" s="4"/>
    </row>
    <row r="1122" spans="1:8" x14ac:dyDescent="0.2">
      <c r="A1122" s="4"/>
      <c r="H1122" s="4"/>
    </row>
    <row r="1123" spans="1:8" x14ac:dyDescent="0.2">
      <c r="A1123" s="4"/>
      <c r="H1123" s="4"/>
    </row>
    <row r="1124" spans="1:8" x14ac:dyDescent="0.2">
      <c r="A1124" s="4"/>
      <c r="H1124" s="4"/>
    </row>
    <row r="1125" spans="1:8" x14ac:dyDescent="0.2">
      <c r="A1125" s="4"/>
      <c r="H1125" s="4"/>
    </row>
    <row r="1126" spans="1:8" x14ac:dyDescent="0.2">
      <c r="A1126" s="4"/>
      <c r="H1126" s="4"/>
    </row>
    <row r="1127" spans="1:8" x14ac:dyDescent="0.2">
      <c r="A1127" s="4"/>
      <c r="H1127" s="4"/>
    </row>
    <row r="1128" spans="1:8" x14ac:dyDescent="0.2">
      <c r="A1128" s="4"/>
      <c r="H1128" s="4"/>
    </row>
    <row r="1129" spans="1:8" x14ac:dyDescent="0.2">
      <c r="A1129" s="4"/>
      <c r="H1129" s="4"/>
    </row>
    <row r="1130" spans="1:8" x14ac:dyDescent="0.2">
      <c r="A1130" s="4"/>
      <c r="H1130" s="4"/>
    </row>
    <row r="1131" spans="1:8" x14ac:dyDescent="0.2">
      <c r="A1131" s="4"/>
      <c r="H1131" s="4"/>
    </row>
    <row r="1132" spans="1:8" x14ac:dyDescent="0.2">
      <c r="A1132" s="4"/>
      <c r="H1132" s="4"/>
    </row>
    <row r="1133" spans="1:8" x14ac:dyDescent="0.2">
      <c r="A1133" s="4"/>
      <c r="H1133" s="4"/>
    </row>
    <row r="1134" spans="1:8" x14ac:dyDescent="0.2">
      <c r="A1134" s="4"/>
      <c r="H1134" s="4"/>
    </row>
    <row r="1135" spans="1:8" x14ac:dyDescent="0.2">
      <c r="A1135" s="4"/>
      <c r="H1135" s="4"/>
    </row>
    <row r="1136" spans="1:8" x14ac:dyDescent="0.2">
      <c r="A1136" s="4"/>
      <c r="H1136" s="4"/>
    </row>
    <row r="1137" spans="1:8" x14ac:dyDescent="0.2">
      <c r="A1137" s="4"/>
      <c r="H1137" s="4"/>
    </row>
    <row r="1138" spans="1:8" x14ac:dyDescent="0.2">
      <c r="A1138" s="4"/>
      <c r="H1138" s="4"/>
    </row>
    <row r="1139" spans="1:8" x14ac:dyDescent="0.2">
      <c r="A1139" s="4"/>
      <c r="H1139" s="4"/>
    </row>
    <row r="1140" spans="1:8" x14ac:dyDescent="0.2">
      <c r="A1140" s="4"/>
      <c r="H1140" s="4"/>
    </row>
    <row r="1141" spans="1:8" x14ac:dyDescent="0.2">
      <c r="A1141" s="4"/>
      <c r="H1141" s="4"/>
    </row>
    <row r="1142" spans="1:8" x14ac:dyDescent="0.2">
      <c r="A1142" s="4"/>
      <c r="H1142" s="4"/>
    </row>
    <row r="1143" spans="1:8" x14ac:dyDescent="0.2">
      <c r="A1143" s="4"/>
      <c r="H1143" s="4"/>
    </row>
    <row r="1144" spans="1:8" x14ac:dyDescent="0.2">
      <c r="A1144" s="4"/>
      <c r="H1144" s="4"/>
    </row>
    <row r="1145" spans="1:8" x14ac:dyDescent="0.2">
      <c r="A1145" s="4"/>
      <c r="H1145" s="4"/>
    </row>
    <row r="1146" spans="1:8" x14ac:dyDescent="0.2">
      <c r="A1146" s="4"/>
      <c r="H1146" s="4"/>
    </row>
    <row r="1147" spans="1:8" x14ac:dyDescent="0.2">
      <c r="A1147" s="4"/>
      <c r="H1147" s="4"/>
    </row>
    <row r="1148" spans="1:8" x14ac:dyDescent="0.2">
      <c r="A1148" s="4"/>
      <c r="H1148" s="4"/>
    </row>
    <row r="1149" spans="1:8" x14ac:dyDescent="0.2">
      <c r="A1149" s="4"/>
      <c r="H1149" s="4"/>
    </row>
    <row r="1150" spans="1:8" x14ac:dyDescent="0.2">
      <c r="A1150" s="4"/>
      <c r="H1150" s="4"/>
    </row>
    <row r="1151" spans="1:8" x14ac:dyDescent="0.2">
      <c r="A1151" s="4"/>
      <c r="H1151" s="4"/>
    </row>
    <row r="1152" spans="1:8" x14ac:dyDescent="0.2">
      <c r="A1152" s="4"/>
      <c r="H1152" s="4"/>
    </row>
    <row r="1153" spans="1:8" x14ac:dyDescent="0.2">
      <c r="A1153" s="4"/>
      <c r="H1153" s="4"/>
    </row>
    <row r="1154" spans="1:8" x14ac:dyDescent="0.2">
      <c r="A1154" s="4"/>
      <c r="H1154" s="4"/>
    </row>
    <row r="1155" spans="1:8" x14ac:dyDescent="0.2">
      <c r="A1155" s="4"/>
      <c r="H1155" s="4"/>
    </row>
    <row r="1156" spans="1:8" x14ac:dyDescent="0.2">
      <c r="A1156" s="4"/>
      <c r="H1156" s="4"/>
    </row>
    <row r="1157" spans="1:8" x14ac:dyDescent="0.2">
      <c r="A1157" s="4"/>
      <c r="H1157" s="4"/>
    </row>
    <row r="1158" spans="1:8" x14ac:dyDescent="0.2">
      <c r="A1158" s="4"/>
      <c r="H1158" s="4"/>
    </row>
    <row r="1159" spans="1:8" x14ac:dyDescent="0.2">
      <c r="A1159" s="4"/>
      <c r="H1159" s="4"/>
    </row>
    <row r="1160" spans="1:8" x14ac:dyDescent="0.2">
      <c r="A1160" s="4"/>
      <c r="H1160" s="4"/>
    </row>
    <row r="1161" spans="1:8" x14ac:dyDescent="0.2">
      <c r="A1161" s="4"/>
      <c r="H1161" s="4"/>
    </row>
    <row r="1162" spans="1:8" x14ac:dyDescent="0.2">
      <c r="A1162" s="4"/>
      <c r="H1162" s="4"/>
    </row>
    <row r="1163" spans="1:8" x14ac:dyDescent="0.2">
      <c r="A1163" s="4"/>
      <c r="H1163" s="4"/>
    </row>
    <row r="1164" spans="1:8" x14ac:dyDescent="0.2">
      <c r="A1164" s="4"/>
      <c r="H1164" s="4"/>
    </row>
    <row r="1165" spans="1:8" x14ac:dyDescent="0.2">
      <c r="A1165" s="4"/>
      <c r="H1165" s="4"/>
    </row>
    <row r="1166" spans="1:8" x14ac:dyDescent="0.2">
      <c r="A1166" s="4"/>
      <c r="H1166" s="4"/>
    </row>
    <row r="1167" spans="1:8" x14ac:dyDescent="0.2">
      <c r="A1167" s="4"/>
      <c r="H1167" s="4"/>
    </row>
    <row r="1168" spans="1:8" x14ac:dyDescent="0.2">
      <c r="A1168" s="4"/>
      <c r="H1168" s="4"/>
    </row>
    <row r="1169" spans="1:8" x14ac:dyDescent="0.2">
      <c r="A1169" s="4"/>
      <c r="H1169" s="4"/>
    </row>
    <row r="1170" spans="1:8" x14ac:dyDescent="0.2">
      <c r="A1170" s="4"/>
      <c r="H1170" s="4"/>
    </row>
    <row r="1171" spans="1:8" x14ac:dyDescent="0.2">
      <c r="A1171" s="4"/>
      <c r="H1171" s="4"/>
    </row>
    <row r="1172" spans="1:8" x14ac:dyDescent="0.2">
      <c r="A1172" s="4"/>
      <c r="H1172" s="4"/>
    </row>
    <row r="1173" spans="1:8" x14ac:dyDescent="0.2">
      <c r="A1173" s="4"/>
      <c r="H1173" s="4"/>
    </row>
    <row r="1174" spans="1:8" x14ac:dyDescent="0.2">
      <c r="A1174" s="4"/>
      <c r="H1174" s="4"/>
    </row>
    <row r="1175" spans="1:8" x14ac:dyDescent="0.2">
      <c r="A1175" s="4"/>
      <c r="H1175" s="4"/>
    </row>
    <row r="1176" spans="1:8" x14ac:dyDescent="0.2">
      <c r="A1176" s="4"/>
      <c r="H1176" s="4"/>
    </row>
    <row r="1177" spans="1:8" x14ac:dyDescent="0.2">
      <c r="A1177" s="4"/>
      <c r="H1177" s="4"/>
    </row>
    <row r="1178" spans="1:8" x14ac:dyDescent="0.2">
      <c r="A1178" s="4"/>
      <c r="H1178" s="4"/>
    </row>
    <row r="1179" spans="1:8" x14ac:dyDescent="0.2">
      <c r="A1179" s="4"/>
      <c r="H1179" s="4"/>
    </row>
    <row r="1180" spans="1:8" x14ac:dyDescent="0.2">
      <c r="A1180" s="4"/>
      <c r="H1180" s="4"/>
    </row>
    <row r="1181" spans="1:8" x14ac:dyDescent="0.2">
      <c r="A1181" s="4"/>
      <c r="H1181" s="4"/>
    </row>
    <row r="1182" spans="1:8" x14ac:dyDescent="0.2">
      <c r="A1182" s="4"/>
      <c r="H1182" s="4"/>
    </row>
    <row r="1183" spans="1:8" x14ac:dyDescent="0.2">
      <c r="A1183" s="4"/>
      <c r="H1183" s="4"/>
    </row>
    <row r="1184" spans="1:8" x14ac:dyDescent="0.2">
      <c r="A1184" s="4"/>
      <c r="H1184" s="4"/>
    </row>
    <row r="1185" spans="1:8" x14ac:dyDescent="0.2">
      <c r="A1185" s="4"/>
      <c r="H1185" s="4"/>
    </row>
    <row r="1186" spans="1:8" x14ac:dyDescent="0.2">
      <c r="A1186" s="4"/>
      <c r="H1186" s="4"/>
    </row>
    <row r="1187" spans="1:8" x14ac:dyDescent="0.2">
      <c r="A1187" s="4"/>
      <c r="H1187" s="4"/>
    </row>
    <row r="1188" spans="1:8" x14ac:dyDescent="0.2">
      <c r="A1188" s="4"/>
      <c r="H1188" s="4"/>
    </row>
    <row r="1189" spans="1:8" x14ac:dyDescent="0.2">
      <c r="A1189" s="4"/>
      <c r="H1189" s="4"/>
    </row>
    <row r="1190" spans="1:8" x14ac:dyDescent="0.2">
      <c r="A1190" s="4"/>
      <c r="H1190" s="4"/>
    </row>
    <row r="1191" spans="1:8" x14ac:dyDescent="0.2">
      <c r="A1191" s="4"/>
      <c r="H1191" s="4"/>
    </row>
    <row r="1192" spans="1:8" x14ac:dyDescent="0.2">
      <c r="A1192" s="4"/>
      <c r="H1192" s="4"/>
    </row>
    <row r="1193" spans="1:8" x14ac:dyDescent="0.2">
      <c r="A1193" s="4"/>
      <c r="H1193" s="4"/>
    </row>
    <row r="1194" spans="1:8" x14ac:dyDescent="0.2">
      <c r="A1194" s="4"/>
      <c r="H1194" s="4"/>
    </row>
    <row r="1195" spans="1:8" x14ac:dyDescent="0.2">
      <c r="A1195" s="4"/>
      <c r="H1195" s="4"/>
    </row>
    <row r="1196" spans="1:8" x14ac:dyDescent="0.2">
      <c r="A1196" s="4"/>
      <c r="H1196" s="4"/>
    </row>
    <row r="1197" spans="1:8" x14ac:dyDescent="0.2">
      <c r="A1197" s="4"/>
      <c r="H1197" s="4"/>
    </row>
    <row r="1198" spans="1:8" x14ac:dyDescent="0.2">
      <c r="A1198" s="4"/>
      <c r="H1198" s="4"/>
    </row>
    <row r="1199" spans="1:8" x14ac:dyDescent="0.2">
      <c r="A1199" s="4"/>
      <c r="H1199" s="4"/>
    </row>
    <row r="1200" spans="1:8" x14ac:dyDescent="0.2">
      <c r="A1200" s="4"/>
      <c r="H1200" s="4"/>
    </row>
    <row r="1201" spans="1:8" x14ac:dyDescent="0.2">
      <c r="A1201" s="4"/>
      <c r="H1201" s="4"/>
    </row>
    <row r="1202" spans="1:8" x14ac:dyDescent="0.2">
      <c r="A1202" s="4"/>
      <c r="H1202" s="4"/>
    </row>
    <row r="1203" spans="1:8" x14ac:dyDescent="0.2">
      <c r="A1203" s="4"/>
      <c r="H1203" s="4"/>
    </row>
    <row r="1204" spans="1:8" x14ac:dyDescent="0.2">
      <c r="A1204" s="4"/>
      <c r="H1204" s="4"/>
    </row>
    <row r="1205" spans="1:8" x14ac:dyDescent="0.2">
      <c r="A1205" s="4"/>
      <c r="H1205" s="4"/>
    </row>
    <row r="1206" spans="1:8" x14ac:dyDescent="0.2">
      <c r="A1206" s="4"/>
      <c r="H1206" s="4"/>
    </row>
    <row r="1207" spans="1:8" x14ac:dyDescent="0.2">
      <c r="A1207" s="4"/>
      <c r="H1207" s="4"/>
    </row>
    <row r="1208" spans="1:8" x14ac:dyDescent="0.2">
      <c r="A1208" s="4"/>
      <c r="H1208" s="4"/>
    </row>
    <row r="1209" spans="1:8" x14ac:dyDescent="0.2">
      <c r="A1209" s="4"/>
      <c r="H1209" s="4"/>
    </row>
    <row r="1210" spans="1:8" x14ac:dyDescent="0.2">
      <c r="A1210" s="4"/>
      <c r="H1210" s="4"/>
    </row>
    <row r="1211" spans="1:8" x14ac:dyDescent="0.2">
      <c r="A1211" s="4"/>
      <c r="H1211" s="4"/>
    </row>
    <row r="1212" spans="1:8" x14ac:dyDescent="0.2">
      <c r="A1212" s="4"/>
      <c r="H1212" s="4"/>
    </row>
    <row r="1213" spans="1:8" x14ac:dyDescent="0.2">
      <c r="A1213" s="4"/>
      <c r="H1213" s="4"/>
    </row>
    <row r="1214" spans="1:8" x14ac:dyDescent="0.2">
      <c r="A1214" s="4"/>
      <c r="H1214" s="4"/>
    </row>
    <row r="1215" spans="1:8" x14ac:dyDescent="0.2">
      <c r="A1215" s="4"/>
      <c r="H1215" s="4"/>
    </row>
    <row r="1216" spans="1:8" x14ac:dyDescent="0.2">
      <c r="A1216" s="4"/>
      <c r="H1216" s="4"/>
    </row>
    <row r="1217" spans="1:8" x14ac:dyDescent="0.2">
      <c r="A1217" s="4"/>
      <c r="H1217" s="4"/>
    </row>
    <row r="1218" spans="1:8" x14ac:dyDescent="0.2">
      <c r="A1218" s="4"/>
      <c r="H1218" s="4"/>
    </row>
    <row r="1219" spans="1:8" x14ac:dyDescent="0.2">
      <c r="A1219" s="4"/>
      <c r="H1219" s="4"/>
    </row>
    <row r="1220" spans="1:8" x14ac:dyDescent="0.2">
      <c r="A1220" s="4"/>
      <c r="H1220" s="4"/>
    </row>
    <row r="1221" spans="1:8" x14ac:dyDescent="0.2">
      <c r="A1221" s="4"/>
      <c r="H1221" s="4"/>
    </row>
    <row r="1222" spans="1:8" x14ac:dyDescent="0.2">
      <c r="A1222" s="4"/>
      <c r="H1222" s="4"/>
    </row>
    <row r="1223" spans="1:8" x14ac:dyDescent="0.2">
      <c r="A1223" s="4"/>
      <c r="H1223" s="4"/>
    </row>
    <row r="1224" spans="1:8" x14ac:dyDescent="0.2">
      <c r="A1224" s="4"/>
      <c r="H1224" s="4"/>
    </row>
    <row r="1225" spans="1:8" x14ac:dyDescent="0.2">
      <c r="A1225" s="4"/>
      <c r="H1225" s="4"/>
    </row>
    <row r="1226" spans="1:8" x14ac:dyDescent="0.2">
      <c r="A1226" s="4"/>
      <c r="H1226" s="4"/>
    </row>
    <row r="1227" spans="1:8" x14ac:dyDescent="0.2">
      <c r="A1227" s="4"/>
      <c r="H1227" s="4"/>
    </row>
    <row r="1228" spans="1:8" x14ac:dyDescent="0.2">
      <c r="A1228" s="4"/>
      <c r="H1228" s="4"/>
    </row>
    <row r="1229" spans="1:8" x14ac:dyDescent="0.2">
      <c r="A1229" s="4"/>
      <c r="H1229" s="4"/>
    </row>
    <row r="1230" spans="1:8" x14ac:dyDescent="0.2">
      <c r="A1230" s="4"/>
      <c r="H1230" s="4"/>
    </row>
    <row r="1231" spans="1:8" x14ac:dyDescent="0.2">
      <c r="A1231" s="4"/>
      <c r="H1231" s="4"/>
    </row>
    <row r="1232" spans="1:8" x14ac:dyDescent="0.2">
      <c r="A1232" s="4"/>
      <c r="H1232" s="4"/>
    </row>
    <row r="1233" spans="1:8" x14ac:dyDescent="0.2">
      <c r="A1233" s="4"/>
      <c r="H1233" s="4"/>
    </row>
    <row r="1234" spans="1:8" x14ac:dyDescent="0.2">
      <c r="A1234" s="4"/>
      <c r="H1234" s="4"/>
    </row>
    <row r="1235" spans="1:8" x14ac:dyDescent="0.2">
      <c r="A1235" s="4"/>
      <c r="H1235" s="4"/>
    </row>
    <row r="1236" spans="1:8" x14ac:dyDescent="0.2">
      <c r="A1236" s="4"/>
      <c r="H1236" s="4"/>
    </row>
    <row r="1237" spans="1:8" x14ac:dyDescent="0.2">
      <c r="A1237" s="4"/>
      <c r="H1237" s="4"/>
    </row>
    <row r="1238" spans="1:8" x14ac:dyDescent="0.2">
      <c r="A1238" s="4"/>
      <c r="H1238" s="4"/>
    </row>
    <row r="1239" spans="1:8" x14ac:dyDescent="0.2">
      <c r="A1239" s="4"/>
      <c r="H1239" s="4"/>
    </row>
    <row r="1240" spans="1:8" x14ac:dyDescent="0.2">
      <c r="A1240" s="4"/>
      <c r="H1240" s="4"/>
    </row>
    <row r="1241" spans="1:8" x14ac:dyDescent="0.2">
      <c r="A1241" s="4"/>
      <c r="H1241" s="4"/>
    </row>
    <row r="1242" spans="1:8" x14ac:dyDescent="0.2">
      <c r="A1242" s="4"/>
      <c r="H1242" s="4"/>
    </row>
    <row r="1243" spans="1:8" x14ac:dyDescent="0.2">
      <c r="A1243" s="4"/>
      <c r="H1243" s="4"/>
    </row>
    <row r="1244" spans="1:8" x14ac:dyDescent="0.2">
      <c r="A1244" s="4"/>
      <c r="H1244" s="4"/>
    </row>
    <row r="1245" spans="1:8" x14ac:dyDescent="0.2">
      <c r="A1245" s="4"/>
      <c r="H1245" s="4"/>
    </row>
    <row r="1246" spans="1:8" x14ac:dyDescent="0.2">
      <c r="A1246" s="4"/>
      <c r="H1246" s="4"/>
    </row>
    <row r="1247" spans="1:8" x14ac:dyDescent="0.2">
      <c r="A1247" s="4"/>
      <c r="H1247" s="4"/>
    </row>
    <row r="1248" spans="1:8" x14ac:dyDescent="0.2">
      <c r="A1248" s="4"/>
      <c r="H1248" s="4"/>
    </row>
    <row r="1249" spans="1:8" x14ac:dyDescent="0.2">
      <c r="A1249" s="4"/>
      <c r="H1249" s="4"/>
    </row>
    <row r="1250" spans="1:8" x14ac:dyDescent="0.2">
      <c r="A1250" s="4"/>
      <c r="H1250" s="4"/>
    </row>
    <row r="1251" spans="1:8" x14ac:dyDescent="0.2">
      <c r="A1251" s="4"/>
      <c r="H1251" s="4"/>
    </row>
    <row r="1252" spans="1:8" x14ac:dyDescent="0.2">
      <c r="A1252" s="4"/>
      <c r="H1252" s="4"/>
    </row>
    <row r="1253" spans="1:8" x14ac:dyDescent="0.2">
      <c r="A1253" s="4"/>
      <c r="H1253" s="4"/>
    </row>
    <row r="1254" spans="1:8" x14ac:dyDescent="0.2">
      <c r="A1254" s="4"/>
      <c r="H1254" s="4"/>
    </row>
    <row r="1255" spans="1:8" x14ac:dyDescent="0.2">
      <c r="A1255" s="4"/>
      <c r="H1255" s="4"/>
    </row>
    <row r="1256" spans="1:8" x14ac:dyDescent="0.2">
      <c r="A1256" s="4"/>
      <c r="H1256" s="4"/>
    </row>
    <row r="1257" spans="1:8" x14ac:dyDescent="0.2">
      <c r="A1257" s="4"/>
      <c r="H1257" s="4"/>
    </row>
    <row r="1258" spans="1:8" x14ac:dyDescent="0.2">
      <c r="A1258" s="4"/>
      <c r="H1258" s="4"/>
    </row>
    <row r="1259" spans="1:8" x14ac:dyDescent="0.2">
      <c r="A1259" s="4"/>
      <c r="H1259" s="4"/>
    </row>
    <row r="1260" spans="1:8" x14ac:dyDescent="0.2">
      <c r="A1260" s="4"/>
      <c r="H1260" s="4"/>
    </row>
    <row r="1261" spans="1:8" x14ac:dyDescent="0.2">
      <c r="A1261" s="4"/>
      <c r="H1261" s="4"/>
    </row>
    <row r="1262" spans="1:8" x14ac:dyDescent="0.2">
      <c r="A1262" s="4"/>
      <c r="H1262" s="4"/>
    </row>
    <row r="1263" spans="1:8" x14ac:dyDescent="0.2">
      <c r="A1263" s="4"/>
      <c r="H1263" s="4"/>
    </row>
    <row r="1264" spans="1:8" x14ac:dyDescent="0.2">
      <c r="A1264" s="4"/>
      <c r="H1264" s="4"/>
    </row>
    <row r="1265" spans="1:8" x14ac:dyDescent="0.2">
      <c r="A1265" s="4"/>
      <c r="H1265" s="4"/>
    </row>
    <row r="1266" spans="1:8" x14ac:dyDescent="0.2">
      <c r="A1266" s="4"/>
      <c r="H1266" s="4"/>
    </row>
    <row r="1267" spans="1:8" x14ac:dyDescent="0.2">
      <c r="A1267" s="4"/>
      <c r="H1267" s="4"/>
    </row>
    <row r="1268" spans="1:8" x14ac:dyDescent="0.2">
      <c r="A1268" s="4"/>
      <c r="H1268" s="4"/>
    </row>
    <row r="1269" spans="1:8" x14ac:dyDescent="0.2">
      <c r="A1269" s="4"/>
      <c r="H1269" s="4"/>
    </row>
    <row r="1270" spans="1:8" x14ac:dyDescent="0.2">
      <c r="A1270" s="4"/>
      <c r="H1270" s="4"/>
    </row>
    <row r="1271" spans="1:8" x14ac:dyDescent="0.2">
      <c r="A1271" s="4"/>
      <c r="H1271" s="4"/>
    </row>
    <row r="1272" spans="1:8" x14ac:dyDescent="0.2">
      <c r="A1272" s="4"/>
      <c r="H1272" s="4"/>
    </row>
    <row r="1273" spans="1:8" x14ac:dyDescent="0.2">
      <c r="A1273" s="4"/>
      <c r="H1273" s="4"/>
    </row>
    <row r="1274" spans="1:8" x14ac:dyDescent="0.2">
      <c r="A1274" s="4"/>
      <c r="H1274" s="4"/>
    </row>
    <row r="1275" spans="1:8" x14ac:dyDescent="0.2">
      <c r="A1275" s="4"/>
      <c r="H1275" s="4"/>
    </row>
    <row r="1276" spans="1:8" x14ac:dyDescent="0.2">
      <c r="A1276" s="4"/>
      <c r="H1276" s="4"/>
    </row>
    <row r="1277" spans="1:8" x14ac:dyDescent="0.2">
      <c r="A1277" s="4"/>
      <c r="H1277" s="4"/>
    </row>
    <row r="1278" spans="1:8" x14ac:dyDescent="0.2">
      <c r="A1278" s="4"/>
      <c r="H1278" s="4"/>
    </row>
    <row r="1279" spans="1:8" x14ac:dyDescent="0.2">
      <c r="A1279" s="4"/>
      <c r="H1279" s="4"/>
    </row>
    <row r="1280" spans="1:8" x14ac:dyDescent="0.2">
      <c r="A1280" s="4"/>
      <c r="H1280" s="4"/>
    </row>
    <row r="1281" spans="1:8" x14ac:dyDescent="0.2">
      <c r="A1281" s="4"/>
      <c r="H1281" s="4"/>
    </row>
    <row r="1282" spans="1:8" x14ac:dyDescent="0.2">
      <c r="A1282" s="4"/>
      <c r="H1282" s="4"/>
    </row>
    <row r="1283" spans="1:8" x14ac:dyDescent="0.2">
      <c r="A1283" s="4"/>
      <c r="H1283" s="4"/>
    </row>
    <row r="1284" spans="1:8" x14ac:dyDescent="0.2">
      <c r="A1284" s="4"/>
      <c r="H1284" s="4"/>
    </row>
    <row r="1285" spans="1:8" x14ac:dyDescent="0.2">
      <c r="A1285" s="4"/>
      <c r="H1285" s="4"/>
    </row>
    <row r="1286" spans="1:8" x14ac:dyDescent="0.2">
      <c r="A1286" s="4"/>
      <c r="H1286" s="4"/>
    </row>
    <row r="1287" spans="1:8" x14ac:dyDescent="0.2">
      <c r="A1287" s="4"/>
      <c r="H1287" s="4"/>
    </row>
    <row r="1288" spans="1:8" x14ac:dyDescent="0.2">
      <c r="A1288" s="4"/>
      <c r="H1288" s="4"/>
    </row>
    <row r="1289" spans="1:8" x14ac:dyDescent="0.2">
      <c r="A1289" s="4"/>
      <c r="H1289" s="4"/>
    </row>
    <row r="1290" spans="1:8" x14ac:dyDescent="0.2">
      <c r="A1290" s="4"/>
      <c r="H1290" s="4"/>
    </row>
    <row r="1291" spans="1:8" x14ac:dyDescent="0.2">
      <c r="A1291" s="4"/>
      <c r="H1291" s="4"/>
    </row>
    <row r="1292" spans="1:8" x14ac:dyDescent="0.2">
      <c r="A1292" s="4"/>
      <c r="H1292" s="4"/>
    </row>
    <row r="1293" spans="1:8" x14ac:dyDescent="0.2">
      <c r="A1293" s="4"/>
      <c r="H1293" s="4"/>
    </row>
    <row r="1294" spans="1:8" x14ac:dyDescent="0.2">
      <c r="A1294" s="4"/>
      <c r="H1294" s="4"/>
    </row>
    <row r="1295" spans="1:8" x14ac:dyDescent="0.2">
      <c r="A1295" s="4"/>
      <c r="H1295" s="4"/>
    </row>
    <row r="1296" spans="1:8" x14ac:dyDescent="0.2">
      <c r="A1296" s="4"/>
      <c r="H1296" s="4"/>
    </row>
    <row r="1297" spans="1:8" x14ac:dyDescent="0.2">
      <c r="A1297" s="4"/>
      <c r="H1297" s="4"/>
    </row>
    <row r="1298" spans="1:8" x14ac:dyDescent="0.2">
      <c r="A1298" s="4"/>
      <c r="H1298" s="4"/>
    </row>
    <row r="1299" spans="1:8" x14ac:dyDescent="0.2">
      <c r="A1299" s="4"/>
      <c r="H1299" s="4"/>
    </row>
    <row r="1300" spans="1:8" x14ac:dyDescent="0.2">
      <c r="A1300" s="4"/>
      <c r="H1300" s="4"/>
    </row>
    <row r="1301" spans="1:8" x14ac:dyDescent="0.2">
      <c r="A1301" s="4"/>
      <c r="H1301" s="4"/>
    </row>
    <row r="1302" spans="1:8" x14ac:dyDescent="0.2">
      <c r="A1302" s="4"/>
      <c r="H1302" s="4"/>
    </row>
    <row r="1303" spans="1:8" x14ac:dyDescent="0.2">
      <c r="A1303" s="4"/>
      <c r="H1303" s="4"/>
    </row>
    <row r="1304" spans="1:8" x14ac:dyDescent="0.2">
      <c r="A1304" s="4"/>
      <c r="H1304" s="4"/>
    </row>
    <row r="1305" spans="1:8" x14ac:dyDescent="0.2">
      <c r="A1305" s="4"/>
      <c r="H1305" s="4"/>
    </row>
    <row r="1306" spans="1:8" x14ac:dyDescent="0.2">
      <c r="A1306" s="4"/>
      <c r="H1306" s="4"/>
    </row>
    <row r="1307" spans="1:8" x14ac:dyDescent="0.2">
      <c r="A1307" s="4"/>
      <c r="H1307" s="4"/>
    </row>
    <row r="1308" spans="1:8" x14ac:dyDescent="0.2">
      <c r="A1308" s="4"/>
      <c r="H1308" s="4"/>
    </row>
    <row r="1309" spans="1:8" x14ac:dyDescent="0.2">
      <c r="A1309" s="4"/>
      <c r="H1309" s="4"/>
    </row>
    <row r="1310" spans="1:8" x14ac:dyDescent="0.2">
      <c r="A1310" s="4"/>
      <c r="H1310" s="4"/>
    </row>
    <row r="1311" spans="1:8" x14ac:dyDescent="0.2">
      <c r="A1311" s="4"/>
      <c r="H1311" s="4"/>
    </row>
    <row r="1312" spans="1:8" x14ac:dyDescent="0.2">
      <c r="A1312" s="4"/>
      <c r="H1312" s="4"/>
    </row>
    <row r="1313" spans="1:8" x14ac:dyDescent="0.2">
      <c r="A1313" s="4"/>
      <c r="H1313" s="4"/>
    </row>
    <row r="1314" spans="1:8" x14ac:dyDescent="0.2">
      <c r="A1314" s="4"/>
      <c r="H1314" s="4"/>
    </row>
    <row r="1315" spans="1:8" x14ac:dyDescent="0.2">
      <c r="A1315" s="4"/>
      <c r="H1315" s="4"/>
    </row>
    <row r="1316" spans="1:8" x14ac:dyDescent="0.2">
      <c r="A1316" s="4"/>
      <c r="H1316" s="4"/>
    </row>
    <row r="1317" spans="1:8" x14ac:dyDescent="0.2">
      <c r="A1317" s="4"/>
      <c r="H1317" s="4"/>
    </row>
    <row r="1318" spans="1:8" x14ac:dyDescent="0.2">
      <c r="A1318" s="4"/>
      <c r="H1318" s="4"/>
    </row>
    <row r="1319" spans="1:8" x14ac:dyDescent="0.2">
      <c r="A1319" s="4"/>
      <c r="H1319" s="4"/>
    </row>
    <row r="1320" spans="1:8" x14ac:dyDescent="0.2">
      <c r="A1320" s="4"/>
      <c r="H1320" s="4"/>
    </row>
    <row r="1321" spans="1:8" x14ac:dyDescent="0.2">
      <c r="A1321" s="4"/>
      <c r="H1321" s="4"/>
    </row>
    <row r="1322" spans="1:8" x14ac:dyDescent="0.2">
      <c r="A1322" s="4"/>
      <c r="H1322" s="4"/>
    </row>
    <row r="1323" spans="1:8" x14ac:dyDescent="0.2">
      <c r="A1323" s="4"/>
      <c r="H1323" s="4"/>
    </row>
    <row r="1324" spans="1:8" x14ac:dyDescent="0.2">
      <c r="A1324" s="4"/>
      <c r="H1324" s="4"/>
    </row>
    <row r="1325" spans="1:8" x14ac:dyDescent="0.2">
      <c r="A1325" s="4"/>
      <c r="H1325" s="4"/>
    </row>
    <row r="1326" spans="1:8" x14ac:dyDescent="0.2">
      <c r="A1326" s="4"/>
      <c r="H1326" s="4"/>
    </row>
    <row r="1327" spans="1:8" x14ac:dyDescent="0.2">
      <c r="A1327" s="4"/>
      <c r="H1327" s="4"/>
    </row>
    <row r="1328" spans="1:8" x14ac:dyDescent="0.2">
      <c r="A1328" s="4"/>
      <c r="H1328" s="4"/>
    </row>
    <row r="1329" spans="1:8" x14ac:dyDescent="0.2">
      <c r="A1329" s="4"/>
      <c r="H1329" s="4"/>
    </row>
    <row r="1330" spans="1:8" x14ac:dyDescent="0.2">
      <c r="A1330" s="4"/>
      <c r="H1330" s="4"/>
    </row>
    <row r="1331" spans="1:8" x14ac:dyDescent="0.2">
      <c r="A1331" s="4"/>
      <c r="H1331" s="4"/>
    </row>
    <row r="1332" spans="1:8" x14ac:dyDescent="0.2">
      <c r="A1332" s="4"/>
      <c r="H1332" s="4"/>
    </row>
    <row r="1333" spans="1:8" x14ac:dyDescent="0.2">
      <c r="A1333" s="4"/>
      <c r="H1333" s="4"/>
    </row>
    <row r="1334" spans="1:8" x14ac:dyDescent="0.2">
      <c r="A1334" s="4"/>
      <c r="H1334" s="4"/>
    </row>
    <row r="1335" spans="1:8" x14ac:dyDescent="0.2">
      <c r="A1335" s="4"/>
      <c r="H1335" s="4"/>
    </row>
    <row r="1336" spans="1:8" x14ac:dyDescent="0.2">
      <c r="A1336" s="4"/>
      <c r="H1336" s="4"/>
    </row>
    <row r="1337" spans="1:8" x14ac:dyDescent="0.2">
      <c r="A1337" s="4"/>
      <c r="H1337" s="4"/>
    </row>
    <row r="1338" spans="1:8" x14ac:dyDescent="0.2">
      <c r="A1338" s="4"/>
      <c r="H1338" s="4"/>
    </row>
    <row r="1339" spans="1:8" x14ac:dyDescent="0.2">
      <c r="A1339" s="4"/>
      <c r="H1339" s="4"/>
    </row>
    <row r="1340" spans="1:8" x14ac:dyDescent="0.2">
      <c r="A1340" s="4"/>
      <c r="H1340" s="4"/>
    </row>
    <row r="1341" spans="1:8" x14ac:dyDescent="0.2">
      <c r="A1341" s="4"/>
      <c r="H1341" s="4"/>
    </row>
    <row r="1342" spans="1:8" x14ac:dyDescent="0.2">
      <c r="A1342" s="4"/>
      <c r="H1342" s="4"/>
    </row>
    <row r="1343" spans="1:8" x14ac:dyDescent="0.2">
      <c r="A1343" s="4"/>
      <c r="H1343" s="4"/>
    </row>
    <row r="1344" spans="1:8" x14ac:dyDescent="0.2">
      <c r="A1344" s="4"/>
      <c r="H1344" s="4"/>
    </row>
    <row r="1345" spans="1:8" x14ac:dyDescent="0.2">
      <c r="A1345" s="4"/>
      <c r="H1345" s="4"/>
    </row>
    <row r="1346" spans="1:8" x14ac:dyDescent="0.2">
      <c r="A1346" s="4"/>
      <c r="H1346" s="4"/>
    </row>
    <row r="1347" spans="1:8" x14ac:dyDescent="0.2">
      <c r="A1347" s="4"/>
      <c r="H1347" s="4"/>
    </row>
    <row r="1348" spans="1:8" x14ac:dyDescent="0.2">
      <c r="A1348" s="4"/>
      <c r="H1348" s="4"/>
    </row>
    <row r="1349" spans="1:8" x14ac:dyDescent="0.2">
      <c r="A1349" s="4"/>
      <c r="H1349" s="4"/>
    </row>
    <row r="1350" spans="1:8" x14ac:dyDescent="0.2">
      <c r="A1350" s="4"/>
      <c r="H1350" s="4"/>
    </row>
    <row r="1351" spans="1:8" x14ac:dyDescent="0.2">
      <c r="A1351" s="4"/>
      <c r="H1351" s="4"/>
    </row>
    <row r="1352" spans="1:8" x14ac:dyDescent="0.2">
      <c r="A1352" s="4"/>
      <c r="H1352" s="4"/>
    </row>
    <row r="1353" spans="1:8" x14ac:dyDescent="0.2">
      <c r="A1353" s="4"/>
      <c r="H1353" s="4"/>
    </row>
    <row r="1354" spans="1:8" x14ac:dyDescent="0.2">
      <c r="A1354" s="4"/>
      <c r="H1354" s="4"/>
    </row>
    <row r="1355" spans="1:8" x14ac:dyDescent="0.2">
      <c r="A1355" s="4"/>
      <c r="H1355" s="4"/>
    </row>
    <row r="1356" spans="1:8" x14ac:dyDescent="0.2">
      <c r="A1356" s="4"/>
      <c r="H1356" s="4"/>
    </row>
    <row r="1357" spans="1:8" x14ac:dyDescent="0.2">
      <c r="A1357" s="4"/>
      <c r="H1357" s="4"/>
    </row>
    <row r="1358" spans="1:8" x14ac:dyDescent="0.2">
      <c r="A1358" s="4"/>
      <c r="H1358" s="4"/>
    </row>
    <row r="1359" spans="1:8" x14ac:dyDescent="0.2">
      <c r="A1359" s="4"/>
      <c r="H1359" s="4"/>
    </row>
    <row r="1360" spans="1:8" x14ac:dyDescent="0.2">
      <c r="A1360" s="4"/>
      <c r="H1360" s="4"/>
    </row>
    <row r="1361" spans="1:8" x14ac:dyDescent="0.2">
      <c r="A1361" s="4"/>
      <c r="H1361" s="4"/>
    </row>
    <row r="1362" spans="1:8" x14ac:dyDescent="0.2">
      <c r="A1362" s="4"/>
      <c r="H1362" s="4"/>
    </row>
    <row r="1363" spans="1:8" x14ac:dyDescent="0.2">
      <c r="A1363" s="4"/>
    </row>
    <row r="1364" spans="1:8" x14ac:dyDescent="0.2">
      <c r="A1364" s="4"/>
    </row>
    <row r="1365" spans="1:8" x14ac:dyDescent="0.2">
      <c r="A1365" s="4"/>
    </row>
    <row r="1366" spans="1:8" x14ac:dyDescent="0.2">
      <c r="A1366" s="4"/>
    </row>
    <row r="1367" spans="1:8" x14ac:dyDescent="0.2">
      <c r="A1367" s="4"/>
    </row>
    <row r="1368" spans="1:8" x14ac:dyDescent="0.2">
      <c r="A1368" s="4"/>
    </row>
    <row r="1369" spans="1:8" x14ac:dyDescent="0.2">
      <c r="A1369" s="4"/>
    </row>
    <row r="1370" spans="1:8" x14ac:dyDescent="0.2">
      <c r="A1370" s="4"/>
    </row>
    <row r="1371" spans="1:8" x14ac:dyDescent="0.2">
      <c r="A1371" s="4"/>
    </row>
    <row r="1372" spans="1:8" x14ac:dyDescent="0.2">
      <c r="A1372" s="4"/>
    </row>
    <row r="1373" spans="1:8" x14ac:dyDescent="0.2">
      <c r="A1373" s="4"/>
    </row>
    <row r="1374" spans="1:8" x14ac:dyDescent="0.2">
      <c r="A1374" s="4"/>
    </row>
    <row r="1375" spans="1:8" x14ac:dyDescent="0.2">
      <c r="A1375" s="4"/>
    </row>
    <row r="1376" spans="1:8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  <row r="11920" spans="1:1" x14ac:dyDescent="0.2">
      <c r="A11920" s="4"/>
    </row>
    <row r="11921" spans="1:1" x14ac:dyDescent="0.2">
      <c r="A11921" s="4"/>
    </row>
    <row r="11922" spans="1:1" x14ac:dyDescent="0.2">
      <c r="A11922" s="4"/>
    </row>
    <row r="11923" spans="1:1" x14ac:dyDescent="0.2">
      <c r="A11923" s="4"/>
    </row>
    <row r="11924" spans="1:1" x14ac:dyDescent="0.2">
      <c r="A11924" s="4"/>
    </row>
    <row r="11925" spans="1:1" x14ac:dyDescent="0.2">
      <c r="A11925" s="4"/>
    </row>
    <row r="11926" spans="1:1" x14ac:dyDescent="0.2">
      <c r="A11926" s="4"/>
    </row>
    <row r="11927" spans="1:1" x14ac:dyDescent="0.2">
      <c r="A11927" s="4"/>
    </row>
    <row r="11928" spans="1:1" x14ac:dyDescent="0.2">
      <c r="A11928" s="4"/>
    </row>
    <row r="11929" spans="1:1" x14ac:dyDescent="0.2">
      <c r="A11929" s="4"/>
    </row>
    <row r="11930" spans="1:1" x14ac:dyDescent="0.2">
      <c r="A11930" s="4"/>
    </row>
    <row r="11931" spans="1:1" x14ac:dyDescent="0.2">
      <c r="A11931" s="4"/>
    </row>
    <row r="11932" spans="1:1" x14ac:dyDescent="0.2">
      <c r="A11932" s="4"/>
    </row>
    <row r="11933" spans="1:1" x14ac:dyDescent="0.2">
      <c r="A11933" s="4"/>
    </row>
    <row r="11934" spans="1:1" x14ac:dyDescent="0.2">
      <c r="A11934" s="4"/>
    </row>
    <row r="11935" spans="1:1" x14ac:dyDescent="0.2">
      <c r="A11935" s="4"/>
    </row>
    <row r="11936" spans="1:1" x14ac:dyDescent="0.2">
      <c r="A11936" s="4"/>
    </row>
    <row r="11937" spans="1:1" x14ac:dyDescent="0.2">
      <c r="A11937" s="4"/>
    </row>
    <row r="11938" spans="1:1" x14ac:dyDescent="0.2">
      <c r="A11938" s="4"/>
    </row>
    <row r="11939" spans="1:1" x14ac:dyDescent="0.2">
      <c r="A11939" s="4"/>
    </row>
    <row r="11940" spans="1:1" x14ac:dyDescent="0.2">
      <c r="A11940" s="4"/>
    </row>
    <row r="11941" spans="1:1" x14ac:dyDescent="0.2">
      <c r="A11941" s="4"/>
    </row>
    <row r="11942" spans="1:1" x14ac:dyDescent="0.2">
      <c r="A11942" s="4"/>
    </row>
    <row r="11943" spans="1:1" x14ac:dyDescent="0.2">
      <c r="A11943" s="4"/>
    </row>
    <row r="11944" spans="1:1" x14ac:dyDescent="0.2">
      <c r="A11944" s="4"/>
    </row>
    <row r="11945" spans="1:1" x14ac:dyDescent="0.2">
      <c r="A11945" s="4"/>
    </row>
    <row r="11946" spans="1:1" x14ac:dyDescent="0.2">
      <c r="A11946" s="4"/>
    </row>
    <row r="11947" spans="1:1" x14ac:dyDescent="0.2">
      <c r="A11947" s="4"/>
    </row>
    <row r="11948" spans="1:1" x14ac:dyDescent="0.2">
      <c r="A11948" s="4"/>
    </row>
    <row r="11949" spans="1:1" x14ac:dyDescent="0.2">
      <c r="A11949" s="4"/>
    </row>
    <row r="11950" spans="1:1" x14ac:dyDescent="0.2">
      <c r="A11950" s="4"/>
    </row>
    <row r="11951" spans="1:1" x14ac:dyDescent="0.2">
      <c r="A11951" s="4"/>
    </row>
    <row r="11952" spans="1:1" x14ac:dyDescent="0.2">
      <c r="A11952" s="4"/>
    </row>
    <row r="11953" spans="1:1" x14ac:dyDescent="0.2">
      <c r="A11953" s="4"/>
    </row>
    <row r="11954" spans="1:1" x14ac:dyDescent="0.2">
      <c r="A11954" s="4"/>
    </row>
    <row r="11955" spans="1:1" x14ac:dyDescent="0.2">
      <c r="A11955" s="4"/>
    </row>
    <row r="11956" spans="1:1" x14ac:dyDescent="0.2">
      <c r="A11956" s="4"/>
    </row>
    <row r="11957" spans="1:1" x14ac:dyDescent="0.2">
      <c r="A11957" s="4"/>
    </row>
    <row r="11958" spans="1:1" x14ac:dyDescent="0.2">
      <c r="A11958" s="4"/>
    </row>
    <row r="11959" spans="1:1" x14ac:dyDescent="0.2">
      <c r="A11959" s="4"/>
    </row>
    <row r="11960" spans="1:1" x14ac:dyDescent="0.2">
      <c r="A11960" s="4"/>
    </row>
    <row r="11961" spans="1:1" x14ac:dyDescent="0.2">
      <c r="A11961" s="4"/>
    </row>
    <row r="11962" spans="1:1" x14ac:dyDescent="0.2">
      <c r="A11962" s="4"/>
    </row>
    <row r="11963" spans="1:1" x14ac:dyDescent="0.2">
      <c r="A11963" s="4"/>
    </row>
    <row r="11964" spans="1:1" x14ac:dyDescent="0.2">
      <c r="A11964" s="4"/>
    </row>
    <row r="11965" spans="1:1" x14ac:dyDescent="0.2">
      <c r="A11965" s="4"/>
    </row>
    <row r="11966" spans="1:1" x14ac:dyDescent="0.2">
      <c r="A11966" s="4"/>
    </row>
    <row r="11967" spans="1:1" x14ac:dyDescent="0.2">
      <c r="A11967" s="4"/>
    </row>
    <row r="11968" spans="1:1" x14ac:dyDescent="0.2">
      <c r="A11968" s="4"/>
    </row>
    <row r="11969" spans="1:1" x14ac:dyDescent="0.2">
      <c r="A11969" s="4"/>
    </row>
    <row r="11970" spans="1:1" x14ac:dyDescent="0.2">
      <c r="A11970" s="4"/>
    </row>
    <row r="11971" spans="1:1" x14ac:dyDescent="0.2">
      <c r="A11971" s="4"/>
    </row>
    <row r="11972" spans="1:1" x14ac:dyDescent="0.2">
      <c r="A11972" s="4"/>
    </row>
    <row r="11973" spans="1:1" x14ac:dyDescent="0.2">
      <c r="A11973" s="4"/>
    </row>
    <row r="11974" spans="1:1" x14ac:dyDescent="0.2">
      <c r="A11974" s="4"/>
    </row>
    <row r="11975" spans="1:1" x14ac:dyDescent="0.2">
      <c r="A11975" s="4"/>
    </row>
    <row r="11976" spans="1:1" x14ac:dyDescent="0.2">
      <c r="A11976" s="4"/>
    </row>
    <row r="11977" spans="1:1" x14ac:dyDescent="0.2">
      <c r="A11977" s="4"/>
    </row>
    <row r="11978" spans="1:1" x14ac:dyDescent="0.2">
      <c r="A11978" s="4"/>
    </row>
    <row r="11979" spans="1:1" x14ac:dyDescent="0.2">
      <c r="A11979" s="4"/>
    </row>
    <row r="11980" spans="1:1" x14ac:dyDescent="0.2">
      <c r="A11980" s="4"/>
    </row>
    <row r="11981" spans="1:1" x14ac:dyDescent="0.2">
      <c r="A11981" s="4"/>
    </row>
    <row r="11982" spans="1:1" x14ac:dyDescent="0.2">
      <c r="A11982" s="4"/>
    </row>
    <row r="11983" spans="1:1" x14ac:dyDescent="0.2">
      <c r="A11983" s="4"/>
    </row>
    <row r="11984" spans="1:1" x14ac:dyDescent="0.2">
      <c r="A11984" s="4"/>
    </row>
    <row r="11985" spans="1:1" x14ac:dyDescent="0.2">
      <c r="A11985" s="4"/>
    </row>
    <row r="11986" spans="1:1" x14ac:dyDescent="0.2">
      <c r="A11986" s="4"/>
    </row>
    <row r="11987" spans="1:1" x14ac:dyDescent="0.2">
      <c r="A11987" s="4"/>
    </row>
    <row r="11988" spans="1:1" x14ac:dyDescent="0.2">
      <c r="A11988" s="4"/>
    </row>
    <row r="11989" spans="1:1" x14ac:dyDescent="0.2">
      <c r="A11989" s="4"/>
    </row>
    <row r="11990" spans="1:1" x14ac:dyDescent="0.2">
      <c r="A11990" s="4"/>
    </row>
    <row r="11991" spans="1:1" x14ac:dyDescent="0.2">
      <c r="A11991" s="4"/>
    </row>
    <row r="11992" spans="1:1" x14ac:dyDescent="0.2">
      <c r="A11992" s="4"/>
    </row>
    <row r="11993" spans="1:1" x14ac:dyDescent="0.2">
      <c r="A11993" s="4"/>
    </row>
    <row r="11994" spans="1:1" x14ac:dyDescent="0.2">
      <c r="A11994" s="4"/>
    </row>
    <row r="11995" spans="1:1" x14ac:dyDescent="0.2">
      <c r="A11995" s="4"/>
    </row>
    <row r="11996" spans="1:1" x14ac:dyDescent="0.2">
      <c r="A11996" s="4"/>
    </row>
    <row r="11997" spans="1:1" x14ac:dyDescent="0.2">
      <c r="A11997" s="4"/>
    </row>
    <row r="11998" spans="1:1" x14ac:dyDescent="0.2">
      <c r="A11998" s="4"/>
    </row>
    <row r="11999" spans="1:1" x14ac:dyDescent="0.2">
      <c r="A11999" s="4"/>
    </row>
    <row r="12000" spans="1:1" x14ac:dyDescent="0.2">
      <c r="A12000" s="4"/>
    </row>
    <row r="12001" spans="1:1" x14ac:dyDescent="0.2">
      <c r="A12001" s="4"/>
    </row>
    <row r="12002" spans="1:1" x14ac:dyDescent="0.2">
      <c r="A12002" s="4"/>
    </row>
    <row r="12003" spans="1:1" x14ac:dyDescent="0.2">
      <c r="A12003" s="4"/>
    </row>
    <row r="12004" spans="1:1" x14ac:dyDescent="0.2">
      <c r="A12004" s="4"/>
    </row>
    <row r="12005" spans="1:1" x14ac:dyDescent="0.2">
      <c r="A12005" s="4"/>
    </row>
    <row r="12006" spans="1:1" x14ac:dyDescent="0.2">
      <c r="A12006" s="4"/>
    </row>
    <row r="12007" spans="1:1" x14ac:dyDescent="0.2">
      <c r="A12007" s="4"/>
    </row>
    <row r="12008" spans="1:1" x14ac:dyDescent="0.2">
      <c r="A12008" s="4"/>
    </row>
    <row r="12009" spans="1:1" x14ac:dyDescent="0.2">
      <c r="A12009" s="4"/>
    </row>
    <row r="12010" spans="1:1" x14ac:dyDescent="0.2">
      <c r="A12010" s="4"/>
    </row>
    <row r="12011" spans="1:1" x14ac:dyDescent="0.2">
      <c r="A12011" s="4"/>
    </row>
    <row r="12012" spans="1:1" x14ac:dyDescent="0.2">
      <c r="A12012" s="4"/>
    </row>
    <row r="12013" spans="1:1" x14ac:dyDescent="0.2">
      <c r="A12013" s="4"/>
    </row>
    <row r="12014" spans="1:1" x14ac:dyDescent="0.2">
      <c r="A12014" s="4"/>
    </row>
    <row r="12015" spans="1:1" x14ac:dyDescent="0.2">
      <c r="A12015" s="4"/>
    </row>
    <row r="12016" spans="1:1" x14ac:dyDescent="0.2">
      <c r="A12016" s="4"/>
    </row>
    <row r="12017" spans="1:1" x14ac:dyDescent="0.2">
      <c r="A12017" s="4"/>
    </row>
    <row r="12018" spans="1:1" x14ac:dyDescent="0.2">
      <c r="A12018" s="4"/>
    </row>
    <row r="12019" spans="1:1" x14ac:dyDescent="0.2">
      <c r="A12019" s="4"/>
    </row>
    <row r="12020" spans="1:1" x14ac:dyDescent="0.2">
      <c r="A12020" s="4"/>
    </row>
    <row r="12021" spans="1:1" x14ac:dyDescent="0.2">
      <c r="A12021" s="4"/>
    </row>
    <row r="12022" spans="1:1" x14ac:dyDescent="0.2">
      <c r="A12022" s="4"/>
    </row>
    <row r="12023" spans="1:1" x14ac:dyDescent="0.2">
      <c r="A12023" s="4"/>
    </row>
    <row r="12024" spans="1:1" x14ac:dyDescent="0.2">
      <c r="A12024" s="4"/>
    </row>
    <row r="12025" spans="1:1" x14ac:dyDescent="0.2">
      <c r="A12025" s="4"/>
    </row>
    <row r="12026" spans="1:1" x14ac:dyDescent="0.2">
      <c r="A12026" s="4"/>
    </row>
    <row r="12027" spans="1:1" x14ac:dyDescent="0.2">
      <c r="A12027" s="4"/>
    </row>
    <row r="12028" spans="1:1" x14ac:dyDescent="0.2">
      <c r="A12028" s="4"/>
    </row>
    <row r="12029" spans="1:1" x14ac:dyDescent="0.2">
      <c r="A12029" s="4"/>
    </row>
    <row r="12030" spans="1:1" x14ac:dyDescent="0.2">
      <c r="A12030" s="4"/>
    </row>
    <row r="12031" spans="1:1" x14ac:dyDescent="0.2">
      <c r="A12031" s="4"/>
    </row>
    <row r="12032" spans="1:1" x14ac:dyDescent="0.2">
      <c r="A12032" s="4"/>
    </row>
    <row r="12033" spans="1:1" x14ac:dyDescent="0.2">
      <c r="A12033" s="4"/>
    </row>
    <row r="12034" spans="1:1" x14ac:dyDescent="0.2">
      <c r="A12034" s="4"/>
    </row>
    <row r="12035" spans="1:1" x14ac:dyDescent="0.2">
      <c r="A12035" s="4"/>
    </row>
    <row r="12036" spans="1:1" x14ac:dyDescent="0.2">
      <c r="A12036" s="4"/>
    </row>
    <row r="12037" spans="1:1" x14ac:dyDescent="0.2">
      <c r="A12037" s="4"/>
    </row>
    <row r="12038" spans="1:1" x14ac:dyDescent="0.2">
      <c r="A12038" s="4"/>
    </row>
    <row r="12039" spans="1:1" x14ac:dyDescent="0.2">
      <c r="A12039" s="4"/>
    </row>
    <row r="12040" spans="1:1" x14ac:dyDescent="0.2">
      <c r="A12040" s="4"/>
    </row>
    <row r="12041" spans="1:1" x14ac:dyDescent="0.2">
      <c r="A12041" s="4"/>
    </row>
    <row r="12042" spans="1:1" x14ac:dyDescent="0.2">
      <c r="A12042" s="4"/>
    </row>
    <row r="12043" spans="1:1" x14ac:dyDescent="0.2">
      <c r="A12043" s="4"/>
    </row>
    <row r="12044" spans="1:1" x14ac:dyDescent="0.2">
      <c r="A12044" s="4"/>
    </row>
    <row r="12045" spans="1:1" x14ac:dyDescent="0.2">
      <c r="A12045" s="4"/>
    </row>
    <row r="12046" spans="1:1" x14ac:dyDescent="0.2">
      <c r="A12046" s="4"/>
    </row>
    <row r="12047" spans="1:1" x14ac:dyDescent="0.2">
      <c r="A12047" s="4"/>
    </row>
    <row r="12048" spans="1:1" x14ac:dyDescent="0.2">
      <c r="A12048" s="4"/>
    </row>
    <row r="12049" spans="1:1" x14ac:dyDescent="0.2">
      <c r="A12049" s="4"/>
    </row>
    <row r="12050" spans="1:1" x14ac:dyDescent="0.2">
      <c r="A12050" s="4"/>
    </row>
    <row r="12051" spans="1:1" x14ac:dyDescent="0.2">
      <c r="A12051" s="4"/>
    </row>
    <row r="12052" spans="1:1" x14ac:dyDescent="0.2">
      <c r="A12052" s="4"/>
    </row>
    <row r="12053" spans="1:1" x14ac:dyDescent="0.2">
      <c r="A12053" s="4"/>
    </row>
    <row r="12054" spans="1:1" x14ac:dyDescent="0.2">
      <c r="A12054" s="4"/>
    </row>
    <row r="12055" spans="1:1" x14ac:dyDescent="0.2">
      <c r="A12055" s="4"/>
    </row>
    <row r="12056" spans="1:1" x14ac:dyDescent="0.2">
      <c r="A12056" s="4"/>
    </row>
    <row r="12057" spans="1:1" x14ac:dyDescent="0.2">
      <c r="A12057" s="4"/>
    </row>
    <row r="12058" spans="1:1" x14ac:dyDescent="0.2">
      <c r="A12058" s="4"/>
    </row>
    <row r="12059" spans="1:1" x14ac:dyDescent="0.2">
      <c r="A12059" s="4"/>
    </row>
    <row r="12060" spans="1:1" x14ac:dyDescent="0.2">
      <c r="A12060" s="4"/>
    </row>
    <row r="12061" spans="1:1" x14ac:dyDescent="0.2">
      <c r="A12061" s="4"/>
    </row>
    <row r="12062" spans="1:1" x14ac:dyDescent="0.2">
      <c r="A12062" s="4"/>
    </row>
    <row r="12063" spans="1:1" x14ac:dyDescent="0.2">
      <c r="A12063" s="4"/>
    </row>
    <row r="12064" spans="1:1" x14ac:dyDescent="0.2">
      <c r="A12064" s="4"/>
    </row>
    <row r="12065" spans="1:1" x14ac:dyDescent="0.2">
      <c r="A12065" s="4"/>
    </row>
    <row r="12066" spans="1:1" x14ac:dyDescent="0.2">
      <c r="A12066" s="4"/>
    </row>
    <row r="12067" spans="1:1" x14ac:dyDescent="0.2">
      <c r="A12067" s="4"/>
    </row>
    <row r="12068" spans="1:1" x14ac:dyDescent="0.2">
      <c r="A12068" s="4"/>
    </row>
    <row r="12069" spans="1:1" x14ac:dyDescent="0.2">
      <c r="A12069" s="4"/>
    </row>
    <row r="12070" spans="1:1" x14ac:dyDescent="0.2">
      <c r="A12070" s="4"/>
    </row>
    <row r="12071" spans="1:1" x14ac:dyDescent="0.2">
      <c r="A12071" s="4"/>
    </row>
    <row r="12072" spans="1:1" x14ac:dyDescent="0.2">
      <c r="A12072" s="4"/>
    </row>
    <row r="12073" spans="1:1" x14ac:dyDescent="0.2">
      <c r="A12073" s="4"/>
    </row>
    <row r="12074" spans="1:1" x14ac:dyDescent="0.2">
      <c r="A12074" s="4"/>
    </row>
    <row r="12075" spans="1:1" x14ac:dyDescent="0.2">
      <c r="A12075" s="4"/>
    </row>
    <row r="12076" spans="1:1" x14ac:dyDescent="0.2">
      <c r="A12076" s="4"/>
    </row>
    <row r="12077" spans="1:1" x14ac:dyDescent="0.2">
      <c r="A12077" s="4"/>
    </row>
    <row r="12078" spans="1:1" x14ac:dyDescent="0.2">
      <c r="A12078" s="4"/>
    </row>
    <row r="12079" spans="1:1" x14ac:dyDescent="0.2">
      <c r="A12079" s="4"/>
    </row>
    <row r="12080" spans="1:1" x14ac:dyDescent="0.2">
      <c r="A12080" s="4"/>
    </row>
    <row r="12081" spans="1:1" x14ac:dyDescent="0.2">
      <c r="A12081" s="4"/>
    </row>
    <row r="12082" spans="1:1" x14ac:dyDescent="0.2">
      <c r="A12082" s="4"/>
    </row>
    <row r="12083" spans="1:1" x14ac:dyDescent="0.2">
      <c r="A12083" s="4"/>
    </row>
    <row r="12084" spans="1:1" x14ac:dyDescent="0.2">
      <c r="A12084" s="4"/>
    </row>
    <row r="12085" spans="1:1" x14ac:dyDescent="0.2">
      <c r="A12085" s="4"/>
    </row>
    <row r="12086" spans="1:1" x14ac:dyDescent="0.2">
      <c r="A12086" s="4"/>
    </row>
    <row r="12087" spans="1:1" x14ac:dyDescent="0.2">
      <c r="A12087" s="4"/>
    </row>
    <row r="12088" spans="1:1" x14ac:dyDescent="0.2">
      <c r="A12088" s="4"/>
    </row>
    <row r="12089" spans="1:1" x14ac:dyDescent="0.2">
      <c r="A12089" s="4"/>
    </row>
    <row r="12090" spans="1:1" x14ac:dyDescent="0.2">
      <c r="A12090" s="4"/>
    </row>
    <row r="12091" spans="1:1" x14ac:dyDescent="0.2">
      <c r="A12091" s="4"/>
    </row>
    <row r="12092" spans="1:1" x14ac:dyDescent="0.2">
      <c r="A12092" s="4"/>
    </row>
    <row r="12093" spans="1:1" x14ac:dyDescent="0.2">
      <c r="A12093" s="4"/>
    </row>
    <row r="12094" spans="1:1" x14ac:dyDescent="0.2">
      <c r="A12094" s="4"/>
    </row>
    <row r="12095" spans="1:1" x14ac:dyDescent="0.2">
      <c r="A12095" s="4"/>
    </row>
    <row r="12096" spans="1:1" x14ac:dyDescent="0.2">
      <c r="A12096" s="4"/>
    </row>
    <row r="12097" spans="1:1" x14ac:dyDescent="0.2">
      <c r="A12097" s="4"/>
    </row>
    <row r="12098" spans="1:1" x14ac:dyDescent="0.2">
      <c r="A12098" s="4"/>
    </row>
    <row r="12099" spans="1:1" x14ac:dyDescent="0.2">
      <c r="A12099" s="4"/>
    </row>
    <row r="12100" spans="1:1" x14ac:dyDescent="0.2">
      <c r="A12100" s="4"/>
    </row>
    <row r="12101" spans="1:1" x14ac:dyDescent="0.2">
      <c r="A12101" s="4"/>
    </row>
    <row r="12102" spans="1:1" x14ac:dyDescent="0.2">
      <c r="A12102" s="4"/>
    </row>
    <row r="12103" spans="1:1" x14ac:dyDescent="0.2">
      <c r="A12103" s="4"/>
    </row>
    <row r="12104" spans="1:1" x14ac:dyDescent="0.2">
      <c r="A12104" s="4"/>
    </row>
    <row r="12105" spans="1:1" x14ac:dyDescent="0.2">
      <c r="A12105" s="4"/>
    </row>
    <row r="12106" spans="1:1" x14ac:dyDescent="0.2">
      <c r="A12106" s="4"/>
    </row>
    <row r="12107" spans="1:1" x14ac:dyDescent="0.2">
      <c r="A12107" s="4"/>
    </row>
    <row r="12108" spans="1:1" x14ac:dyDescent="0.2">
      <c r="A12108" s="4"/>
    </row>
    <row r="12109" spans="1:1" x14ac:dyDescent="0.2">
      <c r="A12109" s="4"/>
    </row>
    <row r="12110" spans="1:1" x14ac:dyDescent="0.2">
      <c r="A12110" s="4"/>
    </row>
    <row r="12111" spans="1:1" x14ac:dyDescent="0.2">
      <c r="A12111" s="4"/>
    </row>
    <row r="12112" spans="1:1" x14ac:dyDescent="0.2">
      <c r="A12112" s="4"/>
    </row>
    <row r="12113" spans="1:1" x14ac:dyDescent="0.2">
      <c r="A12113" s="4"/>
    </row>
    <row r="12114" spans="1:1" x14ac:dyDescent="0.2">
      <c r="A12114" s="4"/>
    </row>
    <row r="12115" spans="1:1" x14ac:dyDescent="0.2">
      <c r="A12115" s="4"/>
    </row>
    <row r="12116" spans="1:1" x14ac:dyDescent="0.2">
      <c r="A12116" s="4"/>
    </row>
    <row r="12117" spans="1:1" x14ac:dyDescent="0.2">
      <c r="A12117" s="4"/>
    </row>
    <row r="12118" spans="1:1" x14ac:dyDescent="0.2">
      <c r="A12118" s="4"/>
    </row>
    <row r="12119" spans="1:1" x14ac:dyDescent="0.2">
      <c r="A12119" s="4"/>
    </row>
    <row r="12120" spans="1:1" x14ac:dyDescent="0.2">
      <c r="A12120" s="4"/>
    </row>
    <row r="12121" spans="1:1" x14ac:dyDescent="0.2">
      <c r="A12121" s="4"/>
    </row>
    <row r="12122" spans="1:1" x14ac:dyDescent="0.2">
      <c r="A12122" s="4"/>
    </row>
    <row r="12123" spans="1:1" x14ac:dyDescent="0.2">
      <c r="A12123" s="4"/>
    </row>
    <row r="12124" spans="1:1" x14ac:dyDescent="0.2">
      <c r="A12124" s="4"/>
    </row>
    <row r="12125" spans="1:1" x14ac:dyDescent="0.2">
      <c r="A12125" s="4"/>
    </row>
    <row r="12126" spans="1:1" x14ac:dyDescent="0.2">
      <c r="A12126" s="4"/>
    </row>
    <row r="12127" spans="1:1" x14ac:dyDescent="0.2">
      <c r="A12127" s="4"/>
    </row>
    <row r="12128" spans="1:1" x14ac:dyDescent="0.2">
      <c r="A12128" s="4"/>
    </row>
    <row r="12129" spans="1:1" x14ac:dyDescent="0.2">
      <c r="A12129" s="4"/>
    </row>
    <row r="12130" spans="1:1" x14ac:dyDescent="0.2">
      <c r="A12130" s="4"/>
    </row>
    <row r="12131" spans="1:1" x14ac:dyDescent="0.2">
      <c r="A12131" s="4"/>
    </row>
    <row r="12132" spans="1:1" x14ac:dyDescent="0.2">
      <c r="A12132" s="4"/>
    </row>
    <row r="12133" spans="1:1" x14ac:dyDescent="0.2">
      <c r="A12133" s="4"/>
    </row>
    <row r="12134" spans="1:1" x14ac:dyDescent="0.2">
      <c r="A12134" s="4"/>
    </row>
    <row r="12135" spans="1:1" x14ac:dyDescent="0.2">
      <c r="A12135" s="4"/>
    </row>
    <row r="12136" spans="1:1" x14ac:dyDescent="0.2">
      <c r="A12136" s="4"/>
    </row>
    <row r="12137" spans="1:1" x14ac:dyDescent="0.2">
      <c r="A12137" s="4"/>
    </row>
    <row r="12138" spans="1:1" x14ac:dyDescent="0.2">
      <c r="A12138" s="4"/>
    </row>
    <row r="12139" spans="1:1" x14ac:dyDescent="0.2">
      <c r="A12139" s="4"/>
    </row>
    <row r="12140" spans="1:1" x14ac:dyDescent="0.2">
      <c r="A12140" s="4"/>
    </row>
    <row r="12141" spans="1:1" x14ac:dyDescent="0.2">
      <c r="A12141" s="4"/>
    </row>
    <row r="12142" spans="1:1" x14ac:dyDescent="0.2">
      <c r="A12142" s="4"/>
    </row>
    <row r="12143" spans="1:1" x14ac:dyDescent="0.2">
      <c r="A12143" s="4"/>
    </row>
    <row r="12144" spans="1:1" x14ac:dyDescent="0.2">
      <c r="A12144" s="4"/>
    </row>
    <row r="12145" spans="1:1" x14ac:dyDescent="0.2">
      <c r="A12145" s="4"/>
    </row>
    <row r="12146" spans="1:1" x14ac:dyDescent="0.2">
      <c r="A12146" s="4"/>
    </row>
    <row r="12147" spans="1:1" x14ac:dyDescent="0.2">
      <c r="A12147" s="4"/>
    </row>
    <row r="12148" spans="1:1" x14ac:dyDescent="0.2">
      <c r="A12148" s="4"/>
    </row>
    <row r="12149" spans="1:1" x14ac:dyDescent="0.2">
      <c r="A12149" s="4"/>
    </row>
    <row r="12150" spans="1:1" x14ac:dyDescent="0.2">
      <c r="A12150" s="4"/>
    </row>
    <row r="12151" spans="1:1" x14ac:dyDescent="0.2">
      <c r="A12151" s="4"/>
    </row>
    <row r="12152" spans="1:1" x14ac:dyDescent="0.2">
      <c r="A12152" s="4"/>
    </row>
    <row r="12153" spans="1:1" x14ac:dyDescent="0.2">
      <c r="A12153" s="4"/>
    </row>
    <row r="12154" spans="1:1" x14ac:dyDescent="0.2">
      <c r="A12154" s="4"/>
    </row>
    <row r="12155" spans="1:1" x14ac:dyDescent="0.2">
      <c r="A12155" s="4"/>
    </row>
    <row r="12156" spans="1:1" x14ac:dyDescent="0.2">
      <c r="A12156" s="4"/>
    </row>
    <row r="12157" spans="1:1" x14ac:dyDescent="0.2">
      <c r="A12157" s="4"/>
    </row>
    <row r="12158" spans="1:1" x14ac:dyDescent="0.2">
      <c r="A12158" s="4"/>
    </row>
    <row r="12159" spans="1:1" x14ac:dyDescent="0.2">
      <c r="A12159" s="4"/>
    </row>
    <row r="12160" spans="1:1" x14ac:dyDescent="0.2">
      <c r="A12160" s="4"/>
    </row>
    <row r="12161" spans="1:1" x14ac:dyDescent="0.2">
      <c r="A12161" s="4"/>
    </row>
    <row r="12162" spans="1:1" x14ac:dyDescent="0.2">
      <c r="A12162" s="4"/>
    </row>
    <row r="12163" spans="1:1" x14ac:dyDescent="0.2">
      <c r="A12163" s="4"/>
    </row>
    <row r="12164" spans="1:1" x14ac:dyDescent="0.2">
      <c r="A12164" s="4"/>
    </row>
    <row r="12165" spans="1:1" x14ac:dyDescent="0.2">
      <c r="A12165" s="4"/>
    </row>
    <row r="12166" spans="1:1" x14ac:dyDescent="0.2">
      <c r="A12166" s="4"/>
    </row>
    <row r="12167" spans="1:1" x14ac:dyDescent="0.2">
      <c r="A12167" s="4"/>
    </row>
    <row r="12168" spans="1:1" x14ac:dyDescent="0.2">
      <c r="A12168" s="4"/>
    </row>
    <row r="12169" spans="1:1" x14ac:dyDescent="0.2">
      <c r="A12169" s="4"/>
    </row>
    <row r="12170" spans="1:1" x14ac:dyDescent="0.2">
      <c r="A12170" s="4"/>
    </row>
    <row r="12171" spans="1:1" x14ac:dyDescent="0.2">
      <c r="A12171" s="4"/>
    </row>
    <row r="12172" spans="1:1" x14ac:dyDescent="0.2">
      <c r="A12172" s="4"/>
    </row>
    <row r="12173" spans="1:1" x14ac:dyDescent="0.2">
      <c r="A12173" s="4"/>
    </row>
    <row r="12174" spans="1:1" x14ac:dyDescent="0.2">
      <c r="A12174" s="4"/>
    </row>
    <row r="12175" spans="1:1" x14ac:dyDescent="0.2">
      <c r="A12175" s="4"/>
    </row>
    <row r="12176" spans="1:1" x14ac:dyDescent="0.2">
      <c r="A12176" s="4"/>
    </row>
    <row r="12177" spans="1:1" x14ac:dyDescent="0.2">
      <c r="A12177" s="4"/>
    </row>
    <row r="12178" spans="1:1" x14ac:dyDescent="0.2">
      <c r="A12178" s="4"/>
    </row>
    <row r="12179" spans="1:1" x14ac:dyDescent="0.2">
      <c r="A12179" s="4"/>
    </row>
    <row r="12180" spans="1:1" x14ac:dyDescent="0.2">
      <c r="A12180" s="4"/>
    </row>
    <row r="12181" spans="1:1" x14ac:dyDescent="0.2">
      <c r="A12181" s="4"/>
    </row>
    <row r="12182" spans="1:1" x14ac:dyDescent="0.2">
      <c r="A12182" s="4"/>
    </row>
    <row r="12183" spans="1:1" x14ac:dyDescent="0.2">
      <c r="A12183" s="4"/>
    </row>
    <row r="12184" spans="1:1" x14ac:dyDescent="0.2">
      <c r="A12184" s="4"/>
    </row>
    <row r="12185" spans="1:1" x14ac:dyDescent="0.2">
      <c r="A12185" s="4"/>
    </row>
    <row r="12186" spans="1:1" x14ac:dyDescent="0.2">
      <c r="A12186" s="4"/>
    </row>
    <row r="12187" spans="1:1" x14ac:dyDescent="0.2">
      <c r="A12187" s="4"/>
    </row>
    <row r="12188" spans="1:1" x14ac:dyDescent="0.2">
      <c r="A12188" s="4"/>
    </row>
    <row r="12189" spans="1:1" x14ac:dyDescent="0.2">
      <c r="A12189" s="4"/>
    </row>
    <row r="12190" spans="1:1" x14ac:dyDescent="0.2">
      <c r="A12190" s="4"/>
    </row>
    <row r="12191" spans="1:1" x14ac:dyDescent="0.2">
      <c r="A12191" s="4"/>
    </row>
    <row r="12192" spans="1:1" x14ac:dyDescent="0.2">
      <c r="A12192" s="4"/>
    </row>
    <row r="12193" spans="1:1" x14ac:dyDescent="0.2">
      <c r="A12193" s="4"/>
    </row>
    <row r="12194" spans="1:1" x14ac:dyDescent="0.2">
      <c r="A12194" s="4"/>
    </row>
    <row r="12195" spans="1:1" x14ac:dyDescent="0.2">
      <c r="A12195" s="4"/>
    </row>
    <row r="12196" spans="1:1" x14ac:dyDescent="0.2">
      <c r="A12196" s="4"/>
    </row>
    <row r="12197" spans="1:1" x14ac:dyDescent="0.2">
      <c r="A12197" s="4"/>
    </row>
    <row r="12198" spans="1:1" x14ac:dyDescent="0.2">
      <c r="A12198" s="4"/>
    </row>
    <row r="12199" spans="1:1" x14ac:dyDescent="0.2">
      <c r="A12199" s="4"/>
    </row>
    <row r="12200" spans="1:1" x14ac:dyDescent="0.2">
      <c r="A12200" s="4"/>
    </row>
    <row r="12201" spans="1:1" x14ac:dyDescent="0.2">
      <c r="A12201" s="4"/>
    </row>
    <row r="12202" spans="1:1" x14ac:dyDescent="0.2">
      <c r="A12202" s="4"/>
    </row>
    <row r="12203" spans="1:1" x14ac:dyDescent="0.2">
      <c r="A12203" s="4"/>
    </row>
    <row r="12204" spans="1:1" x14ac:dyDescent="0.2">
      <c r="A12204" s="4"/>
    </row>
    <row r="12205" spans="1:1" x14ac:dyDescent="0.2">
      <c r="A12205" s="4"/>
    </row>
    <row r="12206" spans="1:1" x14ac:dyDescent="0.2">
      <c r="A12206" s="4"/>
    </row>
    <row r="12207" spans="1:1" x14ac:dyDescent="0.2">
      <c r="A12207" s="4"/>
    </row>
    <row r="12208" spans="1:1" x14ac:dyDescent="0.2">
      <c r="A12208" s="4"/>
    </row>
    <row r="12209" spans="1:1" x14ac:dyDescent="0.2">
      <c r="A12209" s="4"/>
    </row>
    <row r="12210" spans="1:1" x14ac:dyDescent="0.2">
      <c r="A12210" s="4"/>
    </row>
    <row r="12211" spans="1:1" x14ac:dyDescent="0.2">
      <c r="A12211" s="4"/>
    </row>
    <row r="12212" spans="1:1" x14ac:dyDescent="0.2">
      <c r="A12212" s="4"/>
    </row>
    <row r="12213" spans="1:1" x14ac:dyDescent="0.2">
      <c r="A12213" s="4"/>
    </row>
    <row r="12214" spans="1:1" x14ac:dyDescent="0.2">
      <c r="A12214" s="4"/>
    </row>
    <row r="12215" spans="1:1" x14ac:dyDescent="0.2">
      <c r="A12215" s="4"/>
    </row>
    <row r="12216" spans="1:1" x14ac:dyDescent="0.2">
      <c r="A12216" s="4"/>
    </row>
    <row r="12217" spans="1:1" x14ac:dyDescent="0.2">
      <c r="A12217" s="4"/>
    </row>
    <row r="12218" spans="1:1" x14ac:dyDescent="0.2">
      <c r="A12218" s="4"/>
    </row>
    <row r="12219" spans="1:1" x14ac:dyDescent="0.2">
      <c r="A12219" s="4"/>
    </row>
    <row r="12220" spans="1:1" x14ac:dyDescent="0.2">
      <c r="A12220" s="4"/>
    </row>
    <row r="12221" spans="1:1" x14ac:dyDescent="0.2">
      <c r="A12221" s="4"/>
    </row>
    <row r="12222" spans="1:1" x14ac:dyDescent="0.2">
      <c r="A12222" s="4"/>
    </row>
    <row r="12223" spans="1:1" x14ac:dyDescent="0.2">
      <c r="A12223" s="4"/>
    </row>
    <row r="12224" spans="1:1" x14ac:dyDescent="0.2">
      <c r="A12224" s="4"/>
    </row>
    <row r="12225" spans="1:1" x14ac:dyDescent="0.2">
      <c r="A12225" s="4"/>
    </row>
    <row r="12226" spans="1:1" x14ac:dyDescent="0.2">
      <c r="A12226" s="4"/>
    </row>
    <row r="12227" spans="1:1" x14ac:dyDescent="0.2">
      <c r="A12227" s="4"/>
    </row>
    <row r="12228" spans="1:1" x14ac:dyDescent="0.2">
      <c r="A12228" s="4"/>
    </row>
    <row r="12229" spans="1:1" x14ac:dyDescent="0.2">
      <c r="A12229" s="4"/>
    </row>
    <row r="12230" spans="1:1" x14ac:dyDescent="0.2">
      <c r="A12230" s="4"/>
    </row>
    <row r="12231" spans="1:1" x14ac:dyDescent="0.2">
      <c r="A12231" s="4"/>
    </row>
    <row r="12232" spans="1:1" x14ac:dyDescent="0.2">
      <c r="A12232" s="4"/>
    </row>
    <row r="12233" spans="1:1" x14ac:dyDescent="0.2">
      <c r="A12233" s="4"/>
    </row>
    <row r="12234" spans="1:1" x14ac:dyDescent="0.2">
      <c r="A12234" s="4"/>
    </row>
    <row r="12235" spans="1:1" x14ac:dyDescent="0.2">
      <c r="A12235" s="4"/>
    </row>
    <row r="12236" spans="1:1" x14ac:dyDescent="0.2">
      <c r="A12236" s="4"/>
    </row>
    <row r="12237" spans="1:1" x14ac:dyDescent="0.2">
      <c r="A12237" s="4"/>
    </row>
    <row r="12238" spans="1:1" x14ac:dyDescent="0.2">
      <c r="A12238" s="4"/>
    </row>
    <row r="12239" spans="1:1" x14ac:dyDescent="0.2">
      <c r="A12239" s="4"/>
    </row>
    <row r="12240" spans="1:1" x14ac:dyDescent="0.2">
      <c r="A12240" s="4"/>
    </row>
    <row r="12241" spans="1:1" x14ac:dyDescent="0.2">
      <c r="A12241" s="4"/>
    </row>
    <row r="12242" spans="1:1" x14ac:dyDescent="0.2">
      <c r="A12242" s="4"/>
    </row>
    <row r="12243" spans="1:1" x14ac:dyDescent="0.2">
      <c r="A12243" s="4"/>
    </row>
    <row r="12244" spans="1:1" x14ac:dyDescent="0.2">
      <c r="A12244" s="4"/>
    </row>
    <row r="12245" spans="1:1" x14ac:dyDescent="0.2">
      <c r="A12245" s="4"/>
    </row>
    <row r="12246" spans="1:1" x14ac:dyDescent="0.2">
      <c r="A12246" s="4"/>
    </row>
    <row r="12247" spans="1:1" x14ac:dyDescent="0.2">
      <c r="A12247" s="4"/>
    </row>
    <row r="12248" spans="1:1" x14ac:dyDescent="0.2">
      <c r="A12248" s="4"/>
    </row>
    <row r="12249" spans="1:1" x14ac:dyDescent="0.2">
      <c r="A12249" s="4"/>
    </row>
    <row r="12250" spans="1:1" x14ac:dyDescent="0.2">
      <c r="A12250" s="4"/>
    </row>
    <row r="12251" spans="1:1" x14ac:dyDescent="0.2">
      <c r="A12251" s="4"/>
    </row>
    <row r="12252" spans="1:1" x14ac:dyDescent="0.2">
      <c r="A12252" s="4"/>
    </row>
    <row r="12253" spans="1:1" x14ac:dyDescent="0.2">
      <c r="A12253" s="4"/>
    </row>
    <row r="12254" spans="1:1" x14ac:dyDescent="0.2">
      <c r="A12254" s="4"/>
    </row>
    <row r="12255" spans="1:1" x14ac:dyDescent="0.2">
      <c r="A12255" s="4"/>
    </row>
    <row r="12256" spans="1:1" x14ac:dyDescent="0.2">
      <c r="A12256" s="4"/>
    </row>
    <row r="12257" spans="1:1" x14ac:dyDescent="0.2">
      <c r="A12257" s="4"/>
    </row>
    <row r="12258" spans="1:1" x14ac:dyDescent="0.2">
      <c r="A12258" s="4"/>
    </row>
    <row r="12259" spans="1:1" x14ac:dyDescent="0.2">
      <c r="A12259" s="4"/>
    </row>
    <row r="12260" spans="1:1" x14ac:dyDescent="0.2">
      <c r="A12260" s="4"/>
    </row>
    <row r="12261" spans="1:1" x14ac:dyDescent="0.2">
      <c r="A12261" s="4"/>
    </row>
    <row r="12262" spans="1:1" x14ac:dyDescent="0.2">
      <c r="A12262" s="4"/>
    </row>
    <row r="12263" spans="1:1" x14ac:dyDescent="0.2">
      <c r="A12263" s="4"/>
    </row>
    <row r="12264" spans="1:1" x14ac:dyDescent="0.2">
      <c r="A12264" s="4"/>
    </row>
    <row r="12265" spans="1:1" x14ac:dyDescent="0.2">
      <c r="A12265" s="4"/>
    </row>
    <row r="12266" spans="1:1" x14ac:dyDescent="0.2">
      <c r="A12266" s="4"/>
    </row>
    <row r="12267" spans="1:1" x14ac:dyDescent="0.2">
      <c r="A12267" s="4"/>
    </row>
    <row r="12268" spans="1:1" x14ac:dyDescent="0.2">
      <c r="A12268" s="4"/>
    </row>
    <row r="12269" spans="1:1" x14ac:dyDescent="0.2">
      <c r="A12269" s="4"/>
    </row>
    <row r="12270" spans="1:1" x14ac:dyDescent="0.2">
      <c r="A12270" s="4"/>
    </row>
    <row r="12271" spans="1:1" x14ac:dyDescent="0.2">
      <c r="A12271" s="4"/>
    </row>
    <row r="12272" spans="1:1" x14ac:dyDescent="0.2">
      <c r="A12272" s="4"/>
    </row>
    <row r="12273" spans="1:1" x14ac:dyDescent="0.2">
      <c r="A12273" s="4"/>
    </row>
    <row r="12274" spans="1:1" x14ac:dyDescent="0.2">
      <c r="A12274" s="4"/>
    </row>
    <row r="12275" spans="1:1" x14ac:dyDescent="0.2">
      <c r="A12275" s="4"/>
    </row>
    <row r="12276" spans="1:1" x14ac:dyDescent="0.2">
      <c r="A12276" s="4"/>
    </row>
    <row r="12277" spans="1:1" x14ac:dyDescent="0.2">
      <c r="A12277" s="4"/>
    </row>
    <row r="12278" spans="1:1" x14ac:dyDescent="0.2">
      <c r="A12278" s="4"/>
    </row>
    <row r="12279" spans="1:1" x14ac:dyDescent="0.2">
      <c r="A12279" s="4"/>
    </row>
    <row r="12280" spans="1:1" x14ac:dyDescent="0.2">
      <c r="A12280" s="4"/>
    </row>
    <row r="12281" spans="1:1" x14ac:dyDescent="0.2">
      <c r="A12281" s="4"/>
    </row>
    <row r="12282" spans="1:1" x14ac:dyDescent="0.2">
      <c r="A12282" s="4"/>
    </row>
    <row r="12283" spans="1:1" x14ac:dyDescent="0.2">
      <c r="A12283" s="4"/>
    </row>
    <row r="12284" spans="1:1" x14ac:dyDescent="0.2">
      <c r="A12284" s="4"/>
    </row>
    <row r="12285" spans="1:1" x14ac:dyDescent="0.2">
      <c r="A12285" s="4"/>
    </row>
    <row r="12286" spans="1:1" x14ac:dyDescent="0.2">
      <c r="A12286" s="4"/>
    </row>
    <row r="12287" spans="1:1" x14ac:dyDescent="0.2">
      <c r="A12287" s="4"/>
    </row>
    <row r="12288" spans="1:1" x14ac:dyDescent="0.2">
      <c r="A12288" s="4"/>
    </row>
    <row r="12289" spans="1:1" x14ac:dyDescent="0.2">
      <c r="A12289" s="4"/>
    </row>
    <row r="12290" spans="1:1" x14ac:dyDescent="0.2">
      <c r="A12290" s="4"/>
    </row>
    <row r="12291" spans="1:1" x14ac:dyDescent="0.2">
      <c r="A12291" s="4"/>
    </row>
    <row r="12292" spans="1:1" x14ac:dyDescent="0.2">
      <c r="A12292" s="4"/>
    </row>
    <row r="12293" spans="1:1" x14ac:dyDescent="0.2">
      <c r="A12293" s="4"/>
    </row>
    <row r="12294" spans="1:1" x14ac:dyDescent="0.2">
      <c r="A12294" s="4"/>
    </row>
    <row r="12295" spans="1:1" x14ac:dyDescent="0.2">
      <c r="A12295" s="4"/>
    </row>
    <row r="12296" spans="1:1" x14ac:dyDescent="0.2">
      <c r="A12296" s="4"/>
    </row>
    <row r="12297" spans="1:1" x14ac:dyDescent="0.2">
      <c r="A12297" s="4"/>
    </row>
    <row r="12298" spans="1:1" x14ac:dyDescent="0.2">
      <c r="A12298" s="4"/>
    </row>
    <row r="12299" spans="1:1" x14ac:dyDescent="0.2">
      <c r="A12299" s="4"/>
    </row>
    <row r="12300" spans="1:1" x14ac:dyDescent="0.2">
      <c r="A12300" s="4"/>
    </row>
    <row r="12301" spans="1:1" x14ac:dyDescent="0.2">
      <c r="A12301" s="4"/>
    </row>
    <row r="12302" spans="1:1" x14ac:dyDescent="0.2">
      <c r="A12302" s="4"/>
    </row>
    <row r="12303" spans="1:1" x14ac:dyDescent="0.2">
      <c r="A12303" s="4"/>
    </row>
    <row r="12304" spans="1:1" x14ac:dyDescent="0.2">
      <c r="A12304" s="4"/>
    </row>
    <row r="12305" spans="1:1" x14ac:dyDescent="0.2">
      <c r="A12305" s="4"/>
    </row>
    <row r="12306" spans="1:1" x14ac:dyDescent="0.2">
      <c r="A12306" s="4"/>
    </row>
    <row r="12307" spans="1:1" x14ac:dyDescent="0.2">
      <c r="A12307" s="4"/>
    </row>
    <row r="12308" spans="1:1" x14ac:dyDescent="0.2">
      <c r="A12308" s="4"/>
    </row>
    <row r="12309" spans="1:1" x14ac:dyDescent="0.2">
      <c r="A12309" s="4"/>
    </row>
    <row r="12310" spans="1:1" x14ac:dyDescent="0.2">
      <c r="A12310" s="4"/>
    </row>
    <row r="12311" spans="1:1" x14ac:dyDescent="0.2">
      <c r="A12311" s="4"/>
    </row>
    <row r="12312" spans="1:1" x14ac:dyDescent="0.2">
      <c r="A12312" s="4"/>
    </row>
    <row r="12313" spans="1:1" x14ac:dyDescent="0.2">
      <c r="A12313" s="4"/>
    </row>
    <row r="12314" spans="1:1" x14ac:dyDescent="0.2">
      <c r="A12314" s="4"/>
    </row>
    <row r="12315" spans="1:1" x14ac:dyDescent="0.2">
      <c r="A12315" s="4"/>
    </row>
    <row r="12316" spans="1:1" x14ac:dyDescent="0.2">
      <c r="A12316" s="4"/>
    </row>
    <row r="12317" spans="1:1" x14ac:dyDescent="0.2">
      <c r="A12317" s="4"/>
    </row>
    <row r="12318" spans="1:1" x14ac:dyDescent="0.2">
      <c r="A12318" s="4"/>
    </row>
    <row r="12319" spans="1:1" x14ac:dyDescent="0.2">
      <c r="A12319" s="4"/>
    </row>
    <row r="12320" spans="1:1" x14ac:dyDescent="0.2">
      <c r="A12320" s="4"/>
    </row>
    <row r="12321" spans="1:1" x14ac:dyDescent="0.2">
      <c r="A12321" s="4"/>
    </row>
    <row r="12322" spans="1:1" x14ac:dyDescent="0.2">
      <c r="A12322" s="4"/>
    </row>
    <row r="12323" spans="1:1" x14ac:dyDescent="0.2">
      <c r="A12323" s="4"/>
    </row>
    <row r="12324" spans="1:1" x14ac:dyDescent="0.2">
      <c r="A12324" s="4"/>
    </row>
    <row r="12325" spans="1:1" x14ac:dyDescent="0.2">
      <c r="A12325" s="4"/>
    </row>
    <row r="12326" spans="1:1" x14ac:dyDescent="0.2">
      <c r="A12326" s="4"/>
    </row>
    <row r="12327" spans="1:1" x14ac:dyDescent="0.2">
      <c r="A12327" s="4"/>
    </row>
    <row r="12328" spans="1:1" x14ac:dyDescent="0.2">
      <c r="A12328" s="4"/>
    </row>
    <row r="12329" spans="1:1" x14ac:dyDescent="0.2">
      <c r="A12329" s="4"/>
    </row>
    <row r="12330" spans="1:1" x14ac:dyDescent="0.2">
      <c r="A12330" s="4"/>
    </row>
    <row r="12331" spans="1:1" x14ac:dyDescent="0.2">
      <c r="A12331" s="4"/>
    </row>
    <row r="12332" spans="1:1" x14ac:dyDescent="0.2">
      <c r="A12332" s="4"/>
    </row>
    <row r="12333" spans="1:1" x14ac:dyDescent="0.2">
      <c r="A12333" s="4"/>
    </row>
    <row r="12334" spans="1:1" x14ac:dyDescent="0.2">
      <c r="A12334" s="4"/>
    </row>
    <row r="12335" spans="1:1" x14ac:dyDescent="0.2">
      <c r="A12335" s="4"/>
    </row>
    <row r="12336" spans="1:1" x14ac:dyDescent="0.2">
      <c r="A12336" s="4"/>
    </row>
    <row r="12337" spans="1:1" x14ac:dyDescent="0.2">
      <c r="A12337" s="4"/>
    </row>
    <row r="12338" spans="1:1" x14ac:dyDescent="0.2">
      <c r="A12338" s="4"/>
    </row>
    <row r="12339" spans="1:1" x14ac:dyDescent="0.2">
      <c r="A12339" s="4"/>
    </row>
    <row r="12340" spans="1:1" x14ac:dyDescent="0.2">
      <c r="A12340" s="4"/>
    </row>
    <row r="12341" spans="1:1" x14ac:dyDescent="0.2">
      <c r="A12341" s="4"/>
    </row>
    <row r="12342" spans="1:1" x14ac:dyDescent="0.2">
      <c r="A12342" s="4"/>
    </row>
    <row r="12343" spans="1:1" x14ac:dyDescent="0.2">
      <c r="A12343" s="4"/>
    </row>
    <row r="12344" spans="1:1" x14ac:dyDescent="0.2">
      <c r="A12344" s="4"/>
    </row>
    <row r="12345" spans="1:1" x14ac:dyDescent="0.2">
      <c r="A12345" s="4"/>
    </row>
    <row r="12346" spans="1:1" x14ac:dyDescent="0.2">
      <c r="A12346" s="4"/>
    </row>
    <row r="12347" spans="1:1" x14ac:dyDescent="0.2">
      <c r="A12347" s="4"/>
    </row>
    <row r="12348" spans="1:1" x14ac:dyDescent="0.2">
      <c r="A12348" s="4"/>
    </row>
    <row r="12349" spans="1:1" x14ac:dyDescent="0.2">
      <c r="A12349" s="4"/>
    </row>
    <row r="12350" spans="1:1" x14ac:dyDescent="0.2">
      <c r="A12350" s="4"/>
    </row>
    <row r="12351" spans="1:1" x14ac:dyDescent="0.2">
      <c r="A12351" s="4"/>
    </row>
    <row r="12352" spans="1:1" x14ac:dyDescent="0.2">
      <c r="A12352" s="4"/>
    </row>
    <row r="12353" spans="1:1" x14ac:dyDescent="0.2">
      <c r="A12353" s="4"/>
    </row>
    <row r="12354" spans="1:1" x14ac:dyDescent="0.2">
      <c r="A12354" s="4"/>
    </row>
    <row r="12355" spans="1:1" x14ac:dyDescent="0.2">
      <c r="A12355" s="4"/>
    </row>
    <row r="12356" spans="1:1" x14ac:dyDescent="0.2">
      <c r="A12356" s="4"/>
    </row>
    <row r="12357" spans="1:1" x14ac:dyDescent="0.2">
      <c r="A12357" s="4"/>
    </row>
    <row r="12358" spans="1:1" x14ac:dyDescent="0.2">
      <c r="A12358" s="4"/>
    </row>
    <row r="12359" spans="1:1" x14ac:dyDescent="0.2">
      <c r="A12359" s="4"/>
    </row>
    <row r="12360" spans="1:1" x14ac:dyDescent="0.2">
      <c r="A12360" s="4"/>
    </row>
    <row r="12361" spans="1:1" x14ac:dyDescent="0.2">
      <c r="A12361" s="4"/>
    </row>
    <row r="12362" spans="1:1" x14ac:dyDescent="0.2">
      <c r="A12362" s="4"/>
    </row>
    <row r="12363" spans="1:1" x14ac:dyDescent="0.2">
      <c r="A12363" s="4"/>
    </row>
    <row r="12364" spans="1:1" x14ac:dyDescent="0.2">
      <c r="A12364" s="4"/>
    </row>
    <row r="12365" spans="1:1" x14ac:dyDescent="0.2">
      <c r="A12365" s="4"/>
    </row>
    <row r="12366" spans="1:1" x14ac:dyDescent="0.2">
      <c r="A12366" s="4"/>
    </row>
    <row r="12367" spans="1:1" x14ac:dyDescent="0.2">
      <c r="A12367" s="4"/>
    </row>
    <row r="12368" spans="1:1" x14ac:dyDescent="0.2">
      <c r="A12368" s="4"/>
    </row>
    <row r="12369" spans="1:1" x14ac:dyDescent="0.2">
      <c r="A12369" s="4"/>
    </row>
    <row r="12370" spans="1:1" x14ac:dyDescent="0.2">
      <c r="A12370" s="4"/>
    </row>
    <row r="12371" spans="1:1" x14ac:dyDescent="0.2">
      <c r="A12371" s="4"/>
    </row>
    <row r="12372" spans="1:1" x14ac:dyDescent="0.2">
      <c r="A12372" s="4"/>
    </row>
    <row r="12373" spans="1:1" x14ac:dyDescent="0.2">
      <c r="A12373" s="4"/>
    </row>
    <row r="12374" spans="1:1" x14ac:dyDescent="0.2">
      <c r="A12374" s="4"/>
    </row>
    <row r="12375" spans="1:1" x14ac:dyDescent="0.2">
      <c r="A12375" s="4"/>
    </row>
    <row r="12376" spans="1:1" x14ac:dyDescent="0.2">
      <c r="A12376" s="4"/>
    </row>
    <row r="12377" spans="1:1" x14ac:dyDescent="0.2">
      <c r="A12377" s="4"/>
    </row>
    <row r="12378" spans="1:1" x14ac:dyDescent="0.2">
      <c r="A12378" s="4"/>
    </row>
    <row r="12379" spans="1:1" x14ac:dyDescent="0.2">
      <c r="A12379" s="4"/>
    </row>
    <row r="12380" spans="1:1" x14ac:dyDescent="0.2">
      <c r="A12380" s="4"/>
    </row>
    <row r="12381" spans="1:1" x14ac:dyDescent="0.2">
      <c r="A12381" s="4"/>
    </row>
    <row r="12382" spans="1:1" x14ac:dyDescent="0.2">
      <c r="A12382" s="4"/>
    </row>
    <row r="12383" spans="1:1" x14ac:dyDescent="0.2">
      <c r="A12383" s="4"/>
    </row>
    <row r="12384" spans="1:1" x14ac:dyDescent="0.2">
      <c r="A12384" s="4"/>
    </row>
    <row r="12385" spans="1:1" x14ac:dyDescent="0.2">
      <c r="A12385" s="4"/>
    </row>
    <row r="12386" spans="1:1" x14ac:dyDescent="0.2">
      <c r="A12386" s="4"/>
    </row>
    <row r="12387" spans="1:1" x14ac:dyDescent="0.2">
      <c r="A12387" s="4"/>
    </row>
    <row r="12388" spans="1:1" x14ac:dyDescent="0.2">
      <c r="A12388" s="4"/>
    </row>
    <row r="12389" spans="1:1" x14ac:dyDescent="0.2">
      <c r="A12389" s="4"/>
    </row>
    <row r="12390" spans="1:1" x14ac:dyDescent="0.2">
      <c r="A12390" s="4"/>
    </row>
    <row r="12391" spans="1:1" x14ac:dyDescent="0.2">
      <c r="A12391" s="4"/>
    </row>
    <row r="12392" spans="1:1" x14ac:dyDescent="0.2">
      <c r="A12392" s="4"/>
    </row>
    <row r="12393" spans="1:1" x14ac:dyDescent="0.2">
      <c r="A12393" s="4"/>
    </row>
    <row r="12394" spans="1:1" x14ac:dyDescent="0.2">
      <c r="A12394" s="4"/>
    </row>
    <row r="12395" spans="1:1" x14ac:dyDescent="0.2">
      <c r="A12395" s="4"/>
    </row>
    <row r="12396" spans="1:1" x14ac:dyDescent="0.2">
      <c r="A12396" s="4"/>
    </row>
    <row r="12397" spans="1:1" x14ac:dyDescent="0.2">
      <c r="A12397" s="4"/>
    </row>
    <row r="12398" spans="1:1" x14ac:dyDescent="0.2">
      <c r="A12398" s="4"/>
    </row>
    <row r="12399" spans="1:1" x14ac:dyDescent="0.2">
      <c r="A12399" s="4"/>
    </row>
    <row r="12400" spans="1:1" x14ac:dyDescent="0.2">
      <c r="A12400" s="4"/>
    </row>
    <row r="12401" spans="1:1" x14ac:dyDescent="0.2">
      <c r="A12401" s="4"/>
    </row>
    <row r="12402" spans="1:1" x14ac:dyDescent="0.2">
      <c r="A12402" s="4"/>
    </row>
    <row r="12403" spans="1:1" x14ac:dyDescent="0.2">
      <c r="A12403" s="4"/>
    </row>
    <row r="12404" spans="1:1" x14ac:dyDescent="0.2">
      <c r="A12404" s="4"/>
    </row>
    <row r="12405" spans="1:1" x14ac:dyDescent="0.2">
      <c r="A12405" s="4"/>
    </row>
    <row r="12406" spans="1:1" x14ac:dyDescent="0.2">
      <c r="A12406" s="4"/>
    </row>
    <row r="12407" spans="1:1" x14ac:dyDescent="0.2">
      <c r="A12407" s="4"/>
    </row>
    <row r="12408" spans="1:1" x14ac:dyDescent="0.2">
      <c r="A12408" s="4"/>
    </row>
    <row r="12409" spans="1:1" x14ac:dyDescent="0.2">
      <c r="A12409" s="4"/>
    </row>
    <row r="12410" spans="1:1" x14ac:dyDescent="0.2">
      <c r="A12410" s="4"/>
    </row>
    <row r="12411" spans="1:1" x14ac:dyDescent="0.2">
      <c r="A12411" s="4"/>
    </row>
    <row r="12412" spans="1:1" x14ac:dyDescent="0.2">
      <c r="A12412" s="4"/>
    </row>
    <row r="12413" spans="1:1" x14ac:dyDescent="0.2">
      <c r="A12413" s="4"/>
    </row>
    <row r="12414" spans="1:1" x14ac:dyDescent="0.2">
      <c r="A12414" s="4"/>
    </row>
    <row r="12415" spans="1:1" x14ac:dyDescent="0.2">
      <c r="A12415" s="4"/>
    </row>
    <row r="12416" spans="1:1" x14ac:dyDescent="0.2">
      <c r="A12416" s="4"/>
    </row>
    <row r="12417" spans="1:1" x14ac:dyDescent="0.2">
      <c r="A12417" s="4"/>
    </row>
    <row r="12418" spans="1:1" x14ac:dyDescent="0.2">
      <c r="A12418" s="4"/>
    </row>
    <row r="12419" spans="1:1" x14ac:dyDescent="0.2">
      <c r="A12419" s="4"/>
    </row>
    <row r="12420" spans="1:1" x14ac:dyDescent="0.2">
      <c r="A12420" s="4"/>
    </row>
    <row r="12421" spans="1:1" x14ac:dyDescent="0.2">
      <c r="A12421" s="4"/>
    </row>
    <row r="12422" spans="1:1" x14ac:dyDescent="0.2">
      <c r="A12422" s="4"/>
    </row>
    <row r="12423" spans="1:1" x14ac:dyDescent="0.2">
      <c r="A12423" s="4"/>
    </row>
    <row r="12424" spans="1:1" x14ac:dyDescent="0.2">
      <c r="A12424" s="4"/>
    </row>
    <row r="12425" spans="1:1" x14ac:dyDescent="0.2">
      <c r="A12425" s="4"/>
    </row>
    <row r="12426" spans="1:1" x14ac:dyDescent="0.2">
      <c r="A12426" s="4"/>
    </row>
    <row r="12427" spans="1:1" x14ac:dyDescent="0.2">
      <c r="A12427" s="4"/>
    </row>
    <row r="12428" spans="1:1" x14ac:dyDescent="0.2">
      <c r="A12428" s="4"/>
    </row>
    <row r="12429" spans="1:1" x14ac:dyDescent="0.2">
      <c r="A12429" s="4"/>
    </row>
    <row r="12430" spans="1:1" x14ac:dyDescent="0.2">
      <c r="A12430" s="4"/>
    </row>
    <row r="12431" spans="1:1" x14ac:dyDescent="0.2">
      <c r="A12431" s="4"/>
    </row>
    <row r="12432" spans="1:1" x14ac:dyDescent="0.2">
      <c r="A12432" s="4"/>
    </row>
    <row r="12433" spans="1:1" x14ac:dyDescent="0.2">
      <c r="A12433" s="4"/>
    </row>
    <row r="12434" spans="1:1" x14ac:dyDescent="0.2">
      <c r="A12434" s="4"/>
    </row>
    <row r="12435" spans="1:1" x14ac:dyDescent="0.2">
      <c r="A12435" s="4"/>
    </row>
    <row r="12436" spans="1:1" x14ac:dyDescent="0.2">
      <c r="A12436" s="4"/>
    </row>
    <row r="12437" spans="1:1" x14ac:dyDescent="0.2">
      <c r="A12437" s="4"/>
    </row>
    <row r="12438" spans="1:1" x14ac:dyDescent="0.2">
      <c r="A12438" s="4"/>
    </row>
    <row r="12439" spans="1:1" x14ac:dyDescent="0.2">
      <c r="A12439" s="4"/>
    </row>
    <row r="12440" spans="1:1" x14ac:dyDescent="0.2">
      <c r="A12440" s="4"/>
    </row>
    <row r="12441" spans="1:1" x14ac:dyDescent="0.2">
      <c r="A12441" s="4"/>
    </row>
    <row r="12442" spans="1:1" x14ac:dyDescent="0.2">
      <c r="A12442" s="4"/>
    </row>
    <row r="12443" spans="1:1" x14ac:dyDescent="0.2">
      <c r="A12443" s="4"/>
    </row>
    <row r="12444" spans="1:1" x14ac:dyDescent="0.2">
      <c r="A12444" s="4"/>
    </row>
    <row r="12445" spans="1:1" x14ac:dyDescent="0.2">
      <c r="A12445" s="4"/>
    </row>
    <row r="12446" spans="1:1" x14ac:dyDescent="0.2">
      <c r="A12446" s="4"/>
    </row>
    <row r="12447" spans="1:1" x14ac:dyDescent="0.2">
      <c r="A12447" s="4"/>
    </row>
    <row r="12448" spans="1:1" x14ac:dyDescent="0.2">
      <c r="A12448" s="4"/>
    </row>
    <row r="12449" spans="1:1" x14ac:dyDescent="0.2">
      <c r="A12449" s="4"/>
    </row>
    <row r="12450" spans="1:1" x14ac:dyDescent="0.2">
      <c r="A12450" s="4"/>
    </row>
    <row r="12451" spans="1:1" x14ac:dyDescent="0.2">
      <c r="A12451" s="4"/>
    </row>
    <row r="12452" spans="1:1" x14ac:dyDescent="0.2">
      <c r="A12452" s="4"/>
    </row>
    <row r="12453" spans="1:1" x14ac:dyDescent="0.2">
      <c r="A12453" s="4"/>
    </row>
    <row r="12454" spans="1:1" x14ac:dyDescent="0.2">
      <c r="A12454" s="4"/>
    </row>
    <row r="12455" spans="1:1" x14ac:dyDescent="0.2">
      <c r="A12455" s="4"/>
    </row>
    <row r="12456" spans="1:1" x14ac:dyDescent="0.2">
      <c r="A12456" s="4"/>
    </row>
    <row r="12457" spans="1:1" x14ac:dyDescent="0.2">
      <c r="A12457" s="4"/>
    </row>
    <row r="12458" spans="1:1" x14ac:dyDescent="0.2">
      <c r="A12458" s="4"/>
    </row>
    <row r="12459" spans="1:1" x14ac:dyDescent="0.2">
      <c r="A12459" s="4"/>
    </row>
    <row r="12460" spans="1:1" x14ac:dyDescent="0.2">
      <c r="A12460" s="4"/>
    </row>
    <row r="12461" spans="1:1" x14ac:dyDescent="0.2">
      <c r="A12461" s="4"/>
    </row>
    <row r="12462" spans="1:1" x14ac:dyDescent="0.2">
      <c r="A12462" s="4"/>
    </row>
    <row r="12463" spans="1:1" x14ac:dyDescent="0.2">
      <c r="A12463" s="4"/>
    </row>
    <row r="12464" spans="1:1" x14ac:dyDescent="0.2">
      <c r="A12464" s="4"/>
    </row>
    <row r="12465" spans="1:1" x14ac:dyDescent="0.2">
      <c r="A12465" s="4"/>
    </row>
    <row r="12466" spans="1:1" x14ac:dyDescent="0.2">
      <c r="A12466" s="4"/>
    </row>
    <row r="12467" spans="1:1" x14ac:dyDescent="0.2">
      <c r="A12467" s="4"/>
    </row>
    <row r="12468" spans="1:1" x14ac:dyDescent="0.2">
      <c r="A12468" s="4"/>
    </row>
    <row r="12469" spans="1:1" x14ac:dyDescent="0.2">
      <c r="A12469" s="4"/>
    </row>
    <row r="12470" spans="1:1" x14ac:dyDescent="0.2">
      <c r="A12470" s="4"/>
    </row>
    <row r="12471" spans="1:1" x14ac:dyDescent="0.2">
      <c r="A12471" s="4"/>
    </row>
    <row r="12472" spans="1:1" x14ac:dyDescent="0.2">
      <c r="A12472" s="4"/>
    </row>
    <row r="12473" spans="1:1" x14ac:dyDescent="0.2">
      <c r="A12473" s="4"/>
    </row>
    <row r="12474" spans="1:1" x14ac:dyDescent="0.2">
      <c r="A12474" s="4"/>
    </row>
    <row r="12475" spans="1:1" x14ac:dyDescent="0.2">
      <c r="A12475" s="4"/>
    </row>
    <row r="12476" spans="1:1" x14ac:dyDescent="0.2">
      <c r="A12476" s="4"/>
    </row>
    <row r="12477" spans="1:1" x14ac:dyDescent="0.2">
      <c r="A12477" s="4"/>
    </row>
    <row r="12478" spans="1:1" x14ac:dyDescent="0.2">
      <c r="A12478" s="4"/>
    </row>
    <row r="12479" spans="1:1" x14ac:dyDescent="0.2">
      <c r="A12479" s="4"/>
    </row>
    <row r="12480" spans="1:1" x14ac:dyDescent="0.2">
      <c r="A12480" s="4"/>
    </row>
    <row r="12481" spans="1:1" x14ac:dyDescent="0.2">
      <c r="A12481" s="4"/>
    </row>
    <row r="12482" spans="1:1" x14ac:dyDescent="0.2">
      <c r="A12482" s="4"/>
    </row>
    <row r="12483" spans="1:1" x14ac:dyDescent="0.2">
      <c r="A12483" s="4"/>
    </row>
    <row r="12484" spans="1:1" x14ac:dyDescent="0.2">
      <c r="A12484" s="4"/>
    </row>
    <row r="12485" spans="1:1" x14ac:dyDescent="0.2">
      <c r="A12485" s="4"/>
    </row>
    <row r="12486" spans="1:1" x14ac:dyDescent="0.2">
      <c r="A12486" s="4"/>
    </row>
    <row r="12487" spans="1:1" x14ac:dyDescent="0.2">
      <c r="A12487" s="4"/>
    </row>
    <row r="12488" spans="1:1" x14ac:dyDescent="0.2">
      <c r="A12488" s="4"/>
    </row>
    <row r="12489" spans="1:1" x14ac:dyDescent="0.2">
      <c r="A12489" s="4"/>
    </row>
    <row r="12490" spans="1:1" x14ac:dyDescent="0.2">
      <c r="A12490" s="4"/>
    </row>
    <row r="12491" spans="1:1" x14ac:dyDescent="0.2">
      <c r="A12491" s="4"/>
    </row>
    <row r="12492" spans="1:1" x14ac:dyDescent="0.2">
      <c r="A12492" s="4"/>
    </row>
    <row r="12493" spans="1:1" x14ac:dyDescent="0.2">
      <c r="A12493" s="4"/>
    </row>
    <row r="12494" spans="1:1" x14ac:dyDescent="0.2">
      <c r="A12494" s="4"/>
    </row>
    <row r="12495" spans="1:1" x14ac:dyDescent="0.2">
      <c r="A12495" s="4"/>
    </row>
    <row r="12496" spans="1:1" x14ac:dyDescent="0.2">
      <c r="A12496" s="4"/>
    </row>
    <row r="12497" spans="1:1" x14ac:dyDescent="0.2">
      <c r="A12497" s="4"/>
    </row>
    <row r="12498" spans="1:1" x14ac:dyDescent="0.2">
      <c r="A12498" s="4"/>
    </row>
    <row r="12499" spans="1:1" x14ac:dyDescent="0.2">
      <c r="A12499" s="4"/>
    </row>
    <row r="12500" spans="1:1" x14ac:dyDescent="0.2">
      <c r="A12500" s="4"/>
    </row>
    <row r="12501" spans="1:1" x14ac:dyDescent="0.2">
      <c r="A12501" s="4"/>
    </row>
    <row r="12502" spans="1:1" x14ac:dyDescent="0.2">
      <c r="A12502" s="4"/>
    </row>
    <row r="12503" spans="1:1" x14ac:dyDescent="0.2">
      <c r="A12503" s="4"/>
    </row>
    <row r="12504" spans="1:1" x14ac:dyDescent="0.2">
      <c r="A12504" s="4"/>
    </row>
    <row r="12505" spans="1:1" x14ac:dyDescent="0.2">
      <c r="A12505" s="4"/>
    </row>
    <row r="12506" spans="1:1" x14ac:dyDescent="0.2">
      <c r="A12506" s="4"/>
    </row>
    <row r="12507" spans="1:1" x14ac:dyDescent="0.2">
      <c r="A12507" s="4"/>
    </row>
    <row r="12508" spans="1:1" x14ac:dyDescent="0.2">
      <c r="A12508" s="4"/>
    </row>
    <row r="12509" spans="1:1" x14ac:dyDescent="0.2">
      <c r="A12509" s="4"/>
    </row>
    <row r="12510" spans="1:1" x14ac:dyDescent="0.2">
      <c r="A12510" s="4"/>
    </row>
    <row r="12511" spans="1:1" x14ac:dyDescent="0.2">
      <c r="A12511" s="4"/>
    </row>
    <row r="12512" spans="1:1" x14ac:dyDescent="0.2">
      <c r="A12512" s="4"/>
    </row>
    <row r="12513" spans="1:1" x14ac:dyDescent="0.2">
      <c r="A12513" s="4"/>
    </row>
    <row r="12514" spans="1:1" x14ac:dyDescent="0.2">
      <c r="A12514" s="4"/>
    </row>
    <row r="12515" spans="1:1" x14ac:dyDescent="0.2">
      <c r="A12515" s="4"/>
    </row>
    <row r="12516" spans="1:1" x14ac:dyDescent="0.2">
      <c r="A12516" s="4"/>
    </row>
    <row r="12517" spans="1:1" x14ac:dyDescent="0.2">
      <c r="A12517" s="4"/>
    </row>
    <row r="12518" spans="1:1" x14ac:dyDescent="0.2">
      <c r="A12518" s="4"/>
    </row>
    <row r="12519" spans="1:1" x14ac:dyDescent="0.2">
      <c r="A12519" s="4"/>
    </row>
    <row r="12520" spans="1:1" x14ac:dyDescent="0.2">
      <c r="A12520" s="4"/>
    </row>
    <row r="12521" spans="1:1" x14ac:dyDescent="0.2">
      <c r="A12521" s="4"/>
    </row>
    <row r="12522" spans="1:1" x14ac:dyDescent="0.2">
      <c r="A12522" s="4"/>
    </row>
    <row r="12523" spans="1:1" x14ac:dyDescent="0.2">
      <c r="A12523" s="4"/>
    </row>
    <row r="12524" spans="1:1" x14ac:dyDescent="0.2">
      <c r="A12524" s="4"/>
    </row>
    <row r="12525" spans="1:1" x14ac:dyDescent="0.2">
      <c r="A12525" s="4"/>
    </row>
    <row r="12526" spans="1:1" x14ac:dyDescent="0.2">
      <c r="A12526" s="4"/>
    </row>
    <row r="12527" spans="1:1" x14ac:dyDescent="0.2">
      <c r="A12527" s="4"/>
    </row>
    <row r="12528" spans="1:1" x14ac:dyDescent="0.2">
      <c r="A12528" s="4"/>
    </row>
    <row r="12529" spans="1:1" x14ac:dyDescent="0.2">
      <c r="A12529" s="4"/>
    </row>
    <row r="12530" spans="1:1" x14ac:dyDescent="0.2">
      <c r="A12530" s="4"/>
    </row>
    <row r="12531" spans="1:1" x14ac:dyDescent="0.2">
      <c r="A12531" s="4"/>
    </row>
    <row r="12532" spans="1:1" x14ac:dyDescent="0.2">
      <c r="A12532" s="4"/>
    </row>
    <row r="12533" spans="1:1" x14ac:dyDescent="0.2">
      <c r="A12533" s="4"/>
    </row>
    <row r="12534" spans="1:1" x14ac:dyDescent="0.2">
      <c r="A12534" s="4"/>
    </row>
    <row r="12535" spans="1:1" x14ac:dyDescent="0.2">
      <c r="A12535" s="4"/>
    </row>
    <row r="12536" spans="1:1" x14ac:dyDescent="0.2">
      <c r="A12536" s="4"/>
    </row>
    <row r="12537" spans="1:1" x14ac:dyDescent="0.2">
      <c r="A12537" s="4"/>
    </row>
    <row r="12538" spans="1:1" x14ac:dyDescent="0.2">
      <c r="A12538" s="4"/>
    </row>
    <row r="12539" spans="1:1" x14ac:dyDescent="0.2">
      <c r="A12539" s="4"/>
    </row>
    <row r="12540" spans="1:1" x14ac:dyDescent="0.2">
      <c r="A12540" s="4"/>
    </row>
    <row r="12541" spans="1:1" x14ac:dyDescent="0.2">
      <c r="A12541" s="4"/>
    </row>
    <row r="12542" spans="1:1" x14ac:dyDescent="0.2">
      <c r="A12542" s="4"/>
    </row>
    <row r="12543" spans="1:1" x14ac:dyDescent="0.2">
      <c r="A12543" s="4"/>
    </row>
    <row r="12544" spans="1:1" x14ac:dyDescent="0.2">
      <c r="A12544" s="4"/>
    </row>
    <row r="12545" spans="1:1" x14ac:dyDescent="0.2">
      <c r="A12545" s="4"/>
    </row>
    <row r="12546" spans="1:1" x14ac:dyDescent="0.2">
      <c r="A12546" s="4"/>
    </row>
    <row r="12547" spans="1:1" x14ac:dyDescent="0.2">
      <c r="A12547" s="4"/>
    </row>
    <row r="12548" spans="1:1" x14ac:dyDescent="0.2">
      <c r="A12548" s="4"/>
    </row>
    <row r="12549" spans="1:1" x14ac:dyDescent="0.2">
      <c r="A12549" s="4"/>
    </row>
    <row r="12550" spans="1:1" x14ac:dyDescent="0.2">
      <c r="A12550" s="4"/>
    </row>
    <row r="12551" spans="1:1" x14ac:dyDescent="0.2">
      <c r="A12551" s="4"/>
    </row>
    <row r="12552" spans="1:1" x14ac:dyDescent="0.2">
      <c r="A12552" s="4"/>
    </row>
    <row r="12553" spans="1:1" x14ac:dyDescent="0.2">
      <c r="A12553" s="4"/>
    </row>
    <row r="12554" spans="1:1" x14ac:dyDescent="0.2">
      <c r="A12554" s="4"/>
    </row>
    <row r="12555" spans="1:1" x14ac:dyDescent="0.2">
      <c r="A12555" s="4"/>
    </row>
    <row r="12556" spans="1:1" x14ac:dyDescent="0.2">
      <c r="A12556" s="4"/>
    </row>
    <row r="12557" spans="1:1" x14ac:dyDescent="0.2">
      <c r="A12557" s="4"/>
    </row>
    <row r="12558" spans="1:1" x14ac:dyDescent="0.2">
      <c r="A12558" s="4"/>
    </row>
    <row r="12559" spans="1:1" x14ac:dyDescent="0.2">
      <c r="A12559" s="4"/>
    </row>
    <row r="12560" spans="1:1" x14ac:dyDescent="0.2">
      <c r="A12560" s="4"/>
    </row>
    <row r="12561" spans="1:1" x14ac:dyDescent="0.2">
      <c r="A12561" s="4"/>
    </row>
    <row r="12562" spans="1:1" x14ac:dyDescent="0.2">
      <c r="A12562" s="4"/>
    </row>
    <row r="12563" spans="1:1" x14ac:dyDescent="0.2">
      <c r="A12563" s="4"/>
    </row>
    <row r="12564" spans="1:1" x14ac:dyDescent="0.2">
      <c r="A12564" s="4"/>
    </row>
    <row r="12565" spans="1:1" x14ac:dyDescent="0.2">
      <c r="A12565" s="4"/>
    </row>
    <row r="12566" spans="1:1" x14ac:dyDescent="0.2">
      <c r="A12566" s="4"/>
    </row>
    <row r="12567" spans="1:1" x14ac:dyDescent="0.2">
      <c r="A12567" s="4"/>
    </row>
    <row r="12568" spans="1:1" x14ac:dyDescent="0.2">
      <c r="A12568" s="4"/>
    </row>
    <row r="12569" spans="1:1" x14ac:dyDescent="0.2">
      <c r="A12569" s="4"/>
    </row>
    <row r="12570" spans="1:1" x14ac:dyDescent="0.2">
      <c r="A12570" s="4"/>
    </row>
    <row r="12571" spans="1:1" x14ac:dyDescent="0.2">
      <c r="A12571" s="4"/>
    </row>
    <row r="12572" spans="1:1" x14ac:dyDescent="0.2">
      <c r="A12572" s="4"/>
    </row>
    <row r="12573" spans="1:1" x14ac:dyDescent="0.2">
      <c r="A12573" s="4"/>
    </row>
    <row r="12574" spans="1:1" x14ac:dyDescent="0.2">
      <c r="A12574" s="4"/>
    </row>
    <row r="12575" spans="1:1" x14ac:dyDescent="0.2">
      <c r="A12575" s="4"/>
    </row>
    <row r="12576" spans="1:1" x14ac:dyDescent="0.2">
      <c r="A12576" s="4"/>
    </row>
    <row r="12577" spans="1:1" x14ac:dyDescent="0.2">
      <c r="A12577" s="4"/>
    </row>
    <row r="12578" spans="1:1" x14ac:dyDescent="0.2">
      <c r="A12578" s="4"/>
    </row>
    <row r="12579" spans="1:1" x14ac:dyDescent="0.2">
      <c r="A12579" s="4"/>
    </row>
    <row r="12580" spans="1:1" x14ac:dyDescent="0.2">
      <c r="A12580" s="4"/>
    </row>
    <row r="12581" spans="1:1" x14ac:dyDescent="0.2">
      <c r="A12581" s="4"/>
    </row>
    <row r="12582" spans="1:1" x14ac:dyDescent="0.2">
      <c r="A12582" s="4"/>
    </row>
    <row r="12583" spans="1:1" x14ac:dyDescent="0.2">
      <c r="A12583" s="4"/>
    </row>
    <row r="12584" spans="1:1" x14ac:dyDescent="0.2">
      <c r="A12584" s="4"/>
    </row>
    <row r="12585" spans="1:1" x14ac:dyDescent="0.2">
      <c r="A12585" s="4"/>
    </row>
    <row r="12586" spans="1:1" x14ac:dyDescent="0.2">
      <c r="A12586" s="4"/>
    </row>
    <row r="12587" spans="1:1" x14ac:dyDescent="0.2">
      <c r="A12587" s="4"/>
    </row>
    <row r="12588" spans="1:1" x14ac:dyDescent="0.2">
      <c r="A12588" s="4"/>
    </row>
    <row r="12589" spans="1:1" x14ac:dyDescent="0.2">
      <c r="A12589" s="4"/>
    </row>
    <row r="12590" spans="1:1" x14ac:dyDescent="0.2">
      <c r="A12590" s="4"/>
    </row>
    <row r="12591" spans="1:1" x14ac:dyDescent="0.2">
      <c r="A12591" s="4"/>
    </row>
    <row r="12592" spans="1:1" x14ac:dyDescent="0.2">
      <c r="A12592" s="4"/>
    </row>
    <row r="12593" spans="1:1" x14ac:dyDescent="0.2">
      <c r="A12593" s="4"/>
    </row>
    <row r="12594" spans="1:1" x14ac:dyDescent="0.2">
      <c r="A12594" s="4"/>
    </row>
    <row r="12595" spans="1:1" x14ac:dyDescent="0.2">
      <c r="A12595" s="4"/>
    </row>
    <row r="12596" spans="1:1" x14ac:dyDescent="0.2">
      <c r="A12596" s="4"/>
    </row>
    <row r="12597" spans="1:1" x14ac:dyDescent="0.2">
      <c r="A12597" s="4"/>
    </row>
    <row r="12598" spans="1:1" x14ac:dyDescent="0.2">
      <c r="A12598" s="4"/>
    </row>
    <row r="12599" spans="1:1" x14ac:dyDescent="0.2">
      <c r="A12599" s="4"/>
    </row>
    <row r="12600" spans="1:1" x14ac:dyDescent="0.2">
      <c r="A12600" s="4"/>
    </row>
    <row r="12601" spans="1:1" x14ac:dyDescent="0.2">
      <c r="A12601" s="4"/>
    </row>
    <row r="12602" spans="1:1" x14ac:dyDescent="0.2">
      <c r="A12602" s="4"/>
    </row>
    <row r="12603" spans="1:1" x14ac:dyDescent="0.2">
      <c r="A12603" s="4"/>
    </row>
    <row r="12604" spans="1:1" x14ac:dyDescent="0.2">
      <c r="A12604" s="4"/>
    </row>
    <row r="12605" spans="1:1" x14ac:dyDescent="0.2">
      <c r="A12605" s="4"/>
    </row>
    <row r="12606" spans="1:1" x14ac:dyDescent="0.2">
      <c r="A12606" s="4"/>
    </row>
    <row r="12607" spans="1:1" x14ac:dyDescent="0.2">
      <c r="A12607" s="4"/>
    </row>
    <row r="12608" spans="1:1" x14ac:dyDescent="0.2">
      <c r="A12608" s="4"/>
    </row>
    <row r="12609" spans="1:1" x14ac:dyDescent="0.2">
      <c r="A12609" s="4"/>
    </row>
    <row r="12610" spans="1:1" x14ac:dyDescent="0.2">
      <c r="A12610" s="4"/>
    </row>
    <row r="12611" spans="1:1" x14ac:dyDescent="0.2">
      <c r="A12611" s="4"/>
    </row>
    <row r="12612" spans="1:1" x14ac:dyDescent="0.2">
      <c r="A12612" s="4"/>
    </row>
    <row r="12613" spans="1:1" x14ac:dyDescent="0.2">
      <c r="A12613" s="4"/>
    </row>
    <row r="12614" spans="1:1" x14ac:dyDescent="0.2">
      <c r="A12614" s="4"/>
    </row>
    <row r="12615" spans="1:1" x14ac:dyDescent="0.2">
      <c r="A12615" s="4"/>
    </row>
    <row r="12616" spans="1:1" x14ac:dyDescent="0.2">
      <c r="A12616" s="4"/>
    </row>
    <row r="12617" spans="1:1" x14ac:dyDescent="0.2">
      <c r="A12617" s="4"/>
    </row>
    <row r="12618" spans="1:1" x14ac:dyDescent="0.2">
      <c r="A12618" s="4"/>
    </row>
    <row r="12619" spans="1:1" x14ac:dyDescent="0.2">
      <c r="A12619" s="4"/>
    </row>
    <row r="12620" spans="1:1" x14ac:dyDescent="0.2">
      <c r="A12620" s="4"/>
    </row>
    <row r="12621" spans="1:1" x14ac:dyDescent="0.2">
      <c r="A12621" s="4"/>
    </row>
    <row r="12622" spans="1:1" x14ac:dyDescent="0.2">
      <c r="A12622" s="4"/>
    </row>
    <row r="12623" spans="1:1" x14ac:dyDescent="0.2">
      <c r="A12623" s="4"/>
    </row>
    <row r="12624" spans="1:1" x14ac:dyDescent="0.2">
      <c r="A12624" s="4"/>
    </row>
    <row r="12625" spans="1:1" x14ac:dyDescent="0.2">
      <c r="A12625" s="4"/>
    </row>
    <row r="12626" spans="1:1" x14ac:dyDescent="0.2">
      <c r="A12626" s="4"/>
    </row>
    <row r="12627" spans="1:1" x14ac:dyDescent="0.2">
      <c r="A12627" s="4"/>
    </row>
    <row r="12628" spans="1:1" x14ac:dyDescent="0.2">
      <c r="A12628" s="4"/>
    </row>
    <row r="12629" spans="1:1" x14ac:dyDescent="0.2">
      <c r="A12629" s="4"/>
    </row>
    <row r="12630" spans="1:1" x14ac:dyDescent="0.2">
      <c r="A12630" s="4"/>
    </row>
    <row r="12631" spans="1:1" x14ac:dyDescent="0.2">
      <c r="A12631" s="4"/>
    </row>
    <row r="12632" spans="1:1" x14ac:dyDescent="0.2">
      <c r="A12632" s="4"/>
    </row>
    <row r="12633" spans="1:1" x14ac:dyDescent="0.2">
      <c r="A12633" s="4"/>
    </row>
    <row r="12634" spans="1:1" x14ac:dyDescent="0.2">
      <c r="A12634" s="4"/>
    </row>
    <row r="12635" spans="1:1" x14ac:dyDescent="0.2">
      <c r="A12635" s="4"/>
    </row>
    <row r="12636" spans="1:1" x14ac:dyDescent="0.2">
      <c r="A12636" s="4"/>
    </row>
    <row r="12637" spans="1:1" x14ac:dyDescent="0.2">
      <c r="A12637" s="4"/>
    </row>
    <row r="12638" spans="1:1" x14ac:dyDescent="0.2">
      <c r="A12638" s="4"/>
    </row>
    <row r="12639" spans="1:1" x14ac:dyDescent="0.2">
      <c r="A12639" s="4"/>
    </row>
    <row r="12640" spans="1:1" x14ac:dyDescent="0.2">
      <c r="A12640" s="4"/>
    </row>
    <row r="12641" spans="1:1" x14ac:dyDescent="0.2">
      <c r="A12641" s="4"/>
    </row>
    <row r="12642" spans="1:1" x14ac:dyDescent="0.2">
      <c r="A12642" s="4"/>
    </row>
    <row r="12643" spans="1:1" x14ac:dyDescent="0.2">
      <c r="A12643" s="4"/>
    </row>
    <row r="12644" spans="1:1" x14ac:dyDescent="0.2">
      <c r="A12644" s="4"/>
    </row>
    <row r="12645" spans="1:1" x14ac:dyDescent="0.2">
      <c r="A12645" s="4"/>
    </row>
    <row r="12646" spans="1:1" x14ac:dyDescent="0.2">
      <c r="A12646" s="4"/>
    </row>
    <row r="12647" spans="1:1" x14ac:dyDescent="0.2">
      <c r="A12647" s="4"/>
    </row>
    <row r="12648" spans="1:1" x14ac:dyDescent="0.2">
      <c r="A12648" s="4"/>
    </row>
    <row r="12649" spans="1:1" x14ac:dyDescent="0.2">
      <c r="A12649" s="4"/>
    </row>
    <row r="12650" spans="1:1" x14ac:dyDescent="0.2">
      <c r="A12650" s="4"/>
    </row>
    <row r="12651" spans="1:1" x14ac:dyDescent="0.2">
      <c r="A12651" s="4"/>
    </row>
    <row r="12652" spans="1:1" x14ac:dyDescent="0.2">
      <c r="A12652" s="4"/>
    </row>
    <row r="12653" spans="1:1" x14ac:dyDescent="0.2">
      <c r="A12653" s="4"/>
    </row>
    <row r="12654" spans="1:1" x14ac:dyDescent="0.2">
      <c r="A12654" s="4"/>
    </row>
    <row r="12655" spans="1:1" x14ac:dyDescent="0.2">
      <c r="A12655" s="4"/>
    </row>
    <row r="12656" spans="1:1" x14ac:dyDescent="0.2">
      <c r="A12656" s="4"/>
    </row>
    <row r="12657" spans="1:1" x14ac:dyDescent="0.2">
      <c r="A12657" s="4"/>
    </row>
    <row r="12658" spans="1:1" x14ac:dyDescent="0.2">
      <c r="A12658" s="4"/>
    </row>
    <row r="12659" spans="1:1" x14ac:dyDescent="0.2">
      <c r="A12659" s="4"/>
    </row>
    <row r="12660" spans="1:1" x14ac:dyDescent="0.2">
      <c r="A12660" s="4"/>
    </row>
    <row r="12661" spans="1:1" x14ac:dyDescent="0.2">
      <c r="A12661" s="4"/>
    </row>
    <row r="12662" spans="1:1" x14ac:dyDescent="0.2">
      <c r="A12662" s="4"/>
    </row>
    <row r="12663" spans="1:1" x14ac:dyDescent="0.2">
      <c r="A12663" s="4"/>
    </row>
    <row r="12664" spans="1:1" x14ac:dyDescent="0.2">
      <c r="A12664" s="4"/>
    </row>
    <row r="12665" spans="1:1" x14ac:dyDescent="0.2">
      <c r="A12665" s="4"/>
    </row>
    <row r="12666" spans="1:1" x14ac:dyDescent="0.2">
      <c r="A12666" s="4"/>
    </row>
    <row r="12667" spans="1:1" x14ac:dyDescent="0.2">
      <c r="A12667" s="4"/>
    </row>
    <row r="12668" spans="1:1" x14ac:dyDescent="0.2">
      <c r="A12668" s="4"/>
    </row>
    <row r="12669" spans="1:1" x14ac:dyDescent="0.2">
      <c r="A12669" s="4"/>
    </row>
    <row r="12670" spans="1:1" x14ac:dyDescent="0.2">
      <c r="A12670" s="4"/>
    </row>
    <row r="12671" spans="1:1" x14ac:dyDescent="0.2">
      <c r="A12671" s="4"/>
    </row>
    <row r="12672" spans="1:1" x14ac:dyDescent="0.2">
      <c r="A12672" s="4"/>
    </row>
    <row r="12673" spans="1:1" x14ac:dyDescent="0.2">
      <c r="A12673" s="4"/>
    </row>
    <row r="12674" spans="1:1" x14ac:dyDescent="0.2">
      <c r="A12674" s="4"/>
    </row>
    <row r="12675" spans="1:1" x14ac:dyDescent="0.2">
      <c r="A12675" s="4"/>
    </row>
    <row r="12676" spans="1:1" x14ac:dyDescent="0.2">
      <c r="A12676" s="4"/>
    </row>
    <row r="12677" spans="1:1" x14ac:dyDescent="0.2">
      <c r="A12677" s="4"/>
    </row>
    <row r="12678" spans="1:1" x14ac:dyDescent="0.2">
      <c r="A12678" s="4"/>
    </row>
    <row r="12679" spans="1:1" x14ac:dyDescent="0.2">
      <c r="A12679" s="4"/>
    </row>
    <row r="12680" spans="1:1" x14ac:dyDescent="0.2">
      <c r="A12680" s="4"/>
    </row>
    <row r="12681" spans="1:1" x14ac:dyDescent="0.2">
      <c r="A12681" s="4"/>
    </row>
    <row r="12682" spans="1:1" x14ac:dyDescent="0.2">
      <c r="A12682" s="4"/>
    </row>
    <row r="12683" spans="1:1" x14ac:dyDescent="0.2">
      <c r="A12683" s="4"/>
    </row>
    <row r="12684" spans="1:1" x14ac:dyDescent="0.2">
      <c r="A12684" s="4"/>
    </row>
    <row r="12685" spans="1:1" x14ac:dyDescent="0.2">
      <c r="A12685" s="4"/>
    </row>
    <row r="12686" spans="1:1" x14ac:dyDescent="0.2">
      <c r="A12686" s="4"/>
    </row>
    <row r="12687" spans="1:1" x14ac:dyDescent="0.2">
      <c r="A12687" s="4"/>
    </row>
    <row r="12688" spans="1:1" x14ac:dyDescent="0.2">
      <c r="A12688" s="4"/>
    </row>
    <row r="12689" spans="1:1" x14ac:dyDescent="0.2">
      <c r="A12689" s="4"/>
    </row>
    <row r="12690" spans="1:1" x14ac:dyDescent="0.2">
      <c r="A12690" s="4"/>
    </row>
    <row r="12691" spans="1:1" x14ac:dyDescent="0.2">
      <c r="A12691" s="4"/>
    </row>
    <row r="12692" spans="1:1" x14ac:dyDescent="0.2">
      <c r="A12692" s="4"/>
    </row>
    <row r="12693" spans="1:1" x14ac:dyDescent="0.2">
      <c r="A12693" s="4"/>
    </row>
    <row r="12694" spans="1:1" x14ac:dyDescent="0.2">
      <c r="A12694" s="4"/>
    </row>
    <row r="12695" spans="1:1" x14ac:dyDescent="0.2">
      <c r="A12695" s="4"/>
    </row>
    <row r="12696" spans="1:1" x14ac:dyDescent="0.2">
      <c r="A12696" s="4"/>
    </row>
    <row r="12697" spans="1:1" x14ac:dyDescent="0.2">
      <c r="A12697" s="4"/>
    </row>
    <row r="12698" spans="1:1" x14ac:dyDescent="0.2">
      <c r="A12698" s="4"/>
    </row>
    <row r="12699" spans="1:1" x14ac:dyDescent="0.2">
      <c r="A12699" s="4"/>
    </row>
    <row r="12700" spans="1:1" x14ac:dyDescent="0.2">
      <c r="A12700" s="4"/>
    </row>
    <row r="12701" spans="1:1" x14ac:dyDescent="0.2">
      <c r="A12701" s="4"/>
    </row>
    <row r="12702" spans="1:1" x14ac:dyDescent="0.2">
      <c r="A12702" s="4"/>
    </row>
    <row r="12703" spans="1:1" x14ac:dyDescent="0.2">
      <c r="A12703" s="4"/>
    </row>
    <row r="12704" spans="1:1" x14ac:dyDescent="0.2">
      <c r="A12704" s="4"/>
    </row>
    <row r="12705" spans="1:1" x14ac:dyDescent="0.2">
      <c r="A12705" s="4"/>
    </row>
    <row r="12706" spans="1:1" x14ac:dyDescent="0.2">
      <c r="A12706" s="4"/>
    </row>
    <row r="12707" spans="1:1" x14ac:dyDescent="0.2">
      <c r="A12707" s="4"/>
    </row>
    <row r="12708" spans="1:1" x14ac:dyDescent="0.2">
      <c r="A12708" s="4"/>
    </row>
    <row r="12709" spans="1:1" x14ac:dyDescent="0.2">
      <c r="A12709" s="4"/>
    </row>
    <row r="12710" spans="1:1" x14ac:dyDescent="0.2">
      <c r="A12710" s="4"/>
    </row>
    <row r="12711" spans="1:1" x14ac:dyDescent="0.2">
      <c r="A12711" s="4"/>
    </row>
    <row r="12712" spans="1:1" x14ac:dyDescent="0.2">
      <c r="A12712" s="4"/>
    </row>
    <row r="12713" spans="1:1" x14ac:dyDescent="0.2">
      <c r="A12713" s="4"/>
    </row>
    <row r="12714" spans="1:1" x14ac:dyDescent="0.2">
      <c r="A12714" s="4"/>
    </row>
    <row r="12715" spans="1:1" x14ac:dyDescent="0.2">
      <c r="A12715" s="4"/>
    </row>
    <row r="12716" spans="1:1" x14ac:dyDescent="0.2">
      <c r="A12716" s="4"/>
    </row>
    <row r="12717" spans="1:1" x14ac:dyDescent="0.2">
      <c r="A12717" s="4"/>
    </row>
    <row r="12718" spans="1:1" x14ac:dyDescent="0.2">
      <c r="A12718" s="4"/>
    </row>
    <row r="12719" spans="1:1" x14ac:dyDescent="0.2">
      <c r="A12719" s="4"/>
    </row>
    <row r="12720" spans="1:1" x14ac:dyDescent="0.2">
      <c r="A12720" s="4"/>
    </row>
    <row r="12721" spans="1:1" x14ac:dyDescent="0.2">
      <c r="A12721" s="4"/>
    </row>
    <row r="12722" spans="1:1" x14ac:dyDescent="0.2">
      <c r="A12722" s="4"/>
    </row>
    <row r="12723" spans="1:1" x14ac:dyDescent="0.2">
      <c r="A12723" s="4"/>
    </row>
    <row r="12724" spans="1:1" x14ac:dyDescent="0.2">
      <c r="A12724" s="4"/>
    </row>
    <row r="12725" spans="1:1" x14ac:dyDescent="0.2">
      <c r="A12725" s="4"/>
    </row>
    <row r="12726" spans="1:1" x14ac:dyDescent="0.2">
      <c r="A12726" s="4"/>
    </row>
    <row r="12727" spans="1:1" x14ac:dyDescent="0.2">
      <c r="A12727" s="4"/>
    </row>
    <row r="12728" spans="1:1" x14ac:dyDescent="0.2">
      <c r="A12728" s="4"/>
    </row>
    <row r="12729" spans="1:1" x14ac:dyDescent="0.2">
      <c r="A12729" s="4"/>
    </row>
    <row r="12730" spans="1:1" x14ac:dyDescent="0.2">
      <c r="A12730" s="4"/>
    </row>
    <row r="12731" spans="1:1" x14ac:dyDescent="0.2">
      <c r="A12731" s="4"/>
    </row>
    <row r="12732" spans="1:1" x14ac:dyDescent="0.2">
      <c r="A12732" s="4"/>
    </row>
    <row r="12733" spans="1:1" x14ac:dyDescent="0.2">
      <c r="A12733" s="4"/>
    </row>
    <row r="12734" spans="1:1" x14ac:dyDescent="0.2">
      <c r="A12734" s="4"/>
    </row>
    <row r="12735" spans="1:1" x14ac:dyDescent="0.2">
      <c r="A12735" s="4"/>
    </row>
    <row r="12736" spans="1:1" x14ac:dyDescent="0.2">
      <c r="A12736" s="4"/>
    </row>
    <row r="12737" spans="1:1" x14ac:dyDescent="0.2">
      <c r="A12737" s="4"/>
    </row>
    <row r="12738" spans="1:1" x14ac:dyDescent="0.2">
      <c r="A12738" s="4"/>
    </row>
    <row r="12739" spans="1:1" x14ac:dyDescent="0.2">
      <c r="A12739" s="4"/>
    </row>
    <row r="12740" spans="1:1" x14ac:dyDescent="0.2">
      <c r="A12740" s="4"/>
    </row>
    <row r="12741" spans="1:1" x14ac:dyDescent="0.2">
      <c r="A12741" s="4"/>
    </row>
    <row r="12742" spans="1:1" x14ac:dyDescent="0.2">
      <c r="A12742" s="4"/>
    </row>
    <row r="12743" spans="1:1" x14ac:dyDescent="0.2">
      <c r="A12743" s="4"/>
    </row>
    <row r="12744" spans="1:1" x14ac:dyDescent="0.2">
      <c r="A12744" s="4"/>
    </row>
    <row r="12745" spans="1:1" x14ac:dyDescent="0.2">
      <c r="A12745" s="4"/>
    </row>
    <row r="12746" spans="1:1" x14ac:dyDescent="0.2">
      <c r="A12746" s="4"/>
    </row>
    <row r="12747" spans="1:1" x14ac:dyDescent="0.2">
      <c r="A12747" s="4"/>
    </row>
    <row r="12748" spans="1:1" x14ac:dyDescent="0.2">
      <c r="A12748" s="4"/>
    </row>
    <row r="12749" spans="1:1" x14ac:dyDescent="0.2">
      <c r="A12749" s="4"/>
    </row>
    <row r="12750" spans="1:1" x14ac:dyDescent="0.2">
      <c r="A12750" s="4"/>
    </row>
    <row r="12751" spans="1:1" x14ac:dyDescent="0.2">
      <c r="A12751" s="4"/>
    </row>
    <row r="12752" spans="1:1" x14ac:dyDescent="0.2">
      <c r="A12752" s="4"/>
    </row>
    <row r="12753" spans="1:1" x14ac:dyDescent="0.2">
      <c r="A12753" s="4"/>
    </row>
    <row r="12754" spans="1:1" x14ac:dyDescent="0.2">
      <c r="A12754" s="4"/>
    </row>
    <row r="12755" spans="1:1" x14ac:dyDescent="0.2">
      <c r="A12755" s="4"/>
    </row>
    <row r="12756" spans="1:1" x14ac:dyDescent="0.2">
      <c r="A12756" s="4"/>
    </row>
    <row r="12757" spans="1:1" x14ac:dyDescent="0.2">
      <c r="A12757" s="4"/>
    </row>
    <row r="12758" spans="1:1" x14ac:dyDescent="0.2">
      <c r="A12758" s="4"/>
    </row>
    <row r="12759" spans="1:1" x14ac:dyDescent="0.2">
      <c r="A12759" s="4"/>
    </row>
    <row r="12760" spans="1:1" x14ac:dyDescent="0.2">
      <c r="A12760" s="4"/>
    </row>
    <row r="12761" spans="1:1" x14ac:dyDescent="0.2">
      <c r="A12761" s="4"/>
    </row>
    <row r="12762" spans="1:1" x14ac:dyDescent="0.2">
      <c r="A12762" s="4"/>
    </row>
    <row r="12763" spans="1:1" x14ac:dyDescent="0.2">
      <c r="A12763" s="4"/>
    </row>
    <row r="12764" spans="1:1" x14ac:dyDescent="0.2">
      <c r="A12764" s="4"/>
    </row>
    <row r="12765" spans="1:1" x14ac:dyDescent="0.2">
      <c r="A12765" s="4"/>
    </row>
    <row r="12766" spans="1:1" x14ac:dyDescent="0.2">
      <c r="A12766" s="4"/>
    </row>
    <row r="12767" spans="1:1" x14ac:dyDescent="0.2">
      <c r="A12767" s="4"/>
    </row>
    <row r="12768" spans="1:1" x14ac:dyDescent="0.2">
      <c r="A12768" s="4"/>
    </row>
    <row r="12769" spans="1:1" x14ac:dyDescent="0.2">
      <c r="A12769" s="4"/>
    </row>
    <row r="12770" spans="1:1" x14ac:dyDescent="0.2">
      <c r="A12770" s="4"/>
    </row>
    <row r="12771" spans="1:1" x14ac:dyDescent="0.2">
      <c r="A12771" s="4"/>
    </row>
    <row r="12772" spans="1:1" x14ac:dyDescent="0.2">
      <c r="A12772" s="4"/>
    </row>
    <row r="12773" spans="1:1" x14ac:dyDescent="0.2">
      <c r="A12773" s="4"/>
    </row>
    <row r="12774" spans="1:1" x14ac:dyDescent="0.2">
      <c r="A12774" s="4"/>
    </row>
    <row r="12775" spans="1:1" x14ac:dyDescent="0.2">
      <c r="A12775" s="4"/>
    </row>
    <row r="12776" spans="1:1" x14ac:dyDescent="0.2">
      <c r="A12776" s="4"/>
    </row>
    <row r="12777" spans="1:1" x14ac:dyDescent="0.2">
      <c r="A12777" s="4"/>
    </row>
    <row r="12778" spans="1:1" x14ac:dyDescent="0.2">
      <c r="A12778" s="4"/>
    </row>
    <row r="12779" spans="1:1" x14ac:dyDescent="0.2">
      <c r="A12779" s="4"/>
    </row>
    <row r="12780" spans="1:1" x14ac:dyDescent="0.2">
      <c r="A12780" s="4"/>
    </row>
    <row r="12781" spans="1:1" x14ac:dyDescent="0.2">
      <c r="A12781" s="4"/>
    </row>
    <row r="12782" spans="1:1" x14ac:dyDescent="0.2">
      <c r="A12782" s="4"/>
    </row>
    <row r="12783" spans="1:1" x14ac:dyDescent="0.2">
      <c r="A12783" s="4"/>
    </row>
    <row r="12784" spans="1:1" x14ac:dyDescent="0.2">
      <c r="A12784" s="4"/>
    </row>
    <row r="12785" spans="1:1" x14ac:dyDescent="0.2">
      <c r="A12785" s="4"/>
    </row>
    <row r="12786" spans="1:1" x14ac:dyDescent="0.2">
      <c r="A12786" s="4"/>
    </row>
    <row r="12787" spans="1:1" x14ac:dyDescent="0.2">
      <c r="A12787" s="4"/>
    </row>
    <row r="12788" spans="1:1" x14ac:dyDescent="0.2">
      <c r="A12788" s="4"/>
    </row>
    <row r="12789" spans="1:1" x14ac:dyDescent="0.2">
      <c r="A12789" s="4"/>
    </row>
    <row r="12790" spans="1:1" x14ac:dyDescent="0.2">
      <c r="A12790" s="4"/>
    </row>
    <row r="12791" spans="1:1" x14ac:dyDescent="0.2">
      <c r="A12791" s="4"/>
    </row>
    <row r="12792" spans="1:1" x14ac:dyDescent="0.2">
      <c r="A12792" s="4"/>
    </row>
    <row r="12793" spans="1:1" x14ac:dyDescent="0.2">
      <c r="A12793" s="4"/>
    </row>
    <row r="12794" spans="1:1" x14ac:dyDescent="0.2">
      <c r="A12794" s="4"/>
    </row>
    <row r="12795" spans="1:1" x14ac:dyDescent="0.2">
      <c r="A12795" s="4"/>
    </row>
    <row r="12796" spans="1:1" x14ac:dyDescent="0.2">
      <c r="A12796" s="4"/>
    </row>
    <row r="12797" spans="1:1" x14ac:dyDescent="0.2">
      <c r="A12797" s="4"/>
    </row>
    <row r="12798" spans="1:1" x14ac:dyDescent="0.2">
      <c r="A12798" s="4"/>
    </row>
    <row r="12799" spans="1:1" x14ac:dyDescent="0.2">
      <c r="A12799" s="4"/>
    </row>
    <row r="12800" spans="1:1" x14ac:dyDescent="0.2">
      <c r="A12800" s="4"/>
    </row>
    <row r="12801" spans="1:1" x14ac:dyDescent="0.2">
      <c r="A12801" s="4"/>
    </row>
    <row r="12802" spans="1:1" x14ac:dyDescent="0.2">
      <c r="A12802" s="4"/>
    </row>
    <row r="12803" spans="1:1" x14ac:dyDescent="0.2">
      <c r="A12803" s="4"/>
    </row>
    <row r="12804" spans="1:1" x14ac:dyDescent="0.2">
      <c r="A12804" s="4"/>
    </row>
    <row r="12805" spans="1:1" x14ac:dyDescent="0.2">
      <c r="A12805" s="4"/>
    </row>
    <row r="12806" spans="1:1" x14ac:dyDescent="0.2">
      <c r="A12806" s="4"/>
    </row>
    <row r="12807" spans="1:1" x14ac:dyDescent="0.2">
      <c r="A12807" s="4"/>
    </row>
    <row r="12808" spans="1:1" x14ac:dyDescent="0.2">
      <c r="A12808" s="4"/>
    </row>
    <row r="12809" spans="1:1" x14ac:dyDescent="0.2">
      <c r="A12809" s="4"/>
    </row>
    <row r="12810" spans="1:1" x14ac:dyDescent="0.2">
      <c r="A12810" s="4"/>
    </row>
    <row r="12811" spans="1:1" x14ac:dyDescent="0.2">
      <c r="A12811" s="4"/>
    </row>
    <row r="12812" spans="1:1" x14ac:dyDescent="0.2">
      <c r="A12812" s="4"/>
    </row>
    <row r="12813" spans="1:1" x14ac:dyDescent="0.2">
      <c r="A12813" s="4"/>
    </row>
    <row r="12814" spans="1:1" x14ac:dyDescent="0.2">
      <c r="A12814" s="4"/>
    </row>
    <row r="12815" spans="1:1" x14ac:dyDescent="0.2">
      <c r="A12815" s="4"/>
    </row>
    <row r="12816" spans="1:1" x14ac:dyDescent="0.2">
      <c r="A12816" s="4"/>
    </row>
    <row r="12817" spans="1:1" x14ac:dyDescent="0.2">
      <c r="A12817" s="4"/>
    </row>
    <row r="12818" spans="1:1" x14ac:dyDescent="0.2">
      <c r="A12818" s="4"/>
    </row>
    <row r="12819" spans="1:1" x14ac:dyDescent="0.2">
      <c r="A12819" s="4"/>
    </row>
    <row r="12820" spans="1:1" x14ac:dyDescent="0.2">
      <c r="A12820" s="4"/>
    </row>
    <row r="12821" spans="1:1" x14ac:dyDescent="0.2">
      <c r="A12821" s="4"/>
    </row>
    <row r="12822" spans="1:1" x14ac:dyDescent="0.2">
      <c r="A12822" s="4"/>
    </row>
    <row r="12823" spans="1:1" x14ac:dyDescent="0.2">
      <c r="A12823" s="4"/>
    </row>
    <row r="12824" spans="1:1" x14ac:dyDescent="0.2">
      <c r="A12824" s="4"/>
    </row>
    <row r="12825" spans="1:1" x14ac:dyDescent="0.2">
      <c r="A12825" s="4"/>
    </row>
    <row r="12826" spans="1:1" x14ac:dyDescent="0.2">
      <c r="A12826" s="4"/>
    </row>
    <row r="12827" spans="1:1" x14ac:dyDescent="0.2">
      <c r="A12827" s="4"/>
    </row>
    <row r="12828" spans="1:1" x14ac:dyDescent="0.2">
      <c r="A12828" s="4"/>
    </row>
    <row r="12829" spans="1:1" x14ac:dyDescent="0.2">
      <c r="A12829" s="4"/>
    </row>
    <row r="12830" spans="1:1" x14ac:dyDescent="0.2">
      <c r="A12830" s="4"/>
    </row>
    <row r="12831" spans="1:1" x14ac:dyDescent="0.2">
      <c r="A12831" s="4"/>
    </row>
    <row r="12832" spans="1:1" x14ac:dyDescent="0.2">
      <c r="A12832" s="4"/>
    </row>
    <row r="12833" spans="1:1" x14ac:dyDescent="0.2">
      <c r="A12833" s="4"/>
    </row>
    <row r="12834" spans="1:1" x14ac:dyDescent="0.2">
      <c r="A12834" s="4"/>
    </row>
    <row r="12835" spans="1:1" x14ac:dyDescent="0.2">
      <c r="A12835" s="4"/>
    </row>
    <row r="12836" spans="1:1" x14ac:dyDescent="0.2">
      <c r="A12836" s="4"/>
    </row>
    <row r="12837" spans="1:1" x14ac:dyDescent="0.2">
      <c r="A12837" s="4"/>
    </row>
    <row r="12838" spans="1:1" x14ac:dyDescent="0.2">
      <c r="A12838" s="4"/>
    </row>
    <row r="12839" spans="1:1" x14ac:dyDescent="0.2">
      <c r="A12839" s="4"/>
    </row>
    <row r="12840" spans="1:1" x14ac:dyDescent="0.2">
      <c r="A12840" s="4"/>
    </row>
    <row r="12841" spans="1:1" x14ac:dyDescent="0.2">
      <c r="A12841" s="4"/>
    </row>
    <row r="12842" spans="1:1" x14ac:dyDescent="0.2">
      <c r="A12842" s="4"/>
    </row>
    <row r="12843" spans="1:1" x14ac:dyDescent="0.2">
      <c r="A12843" s="4"/>
    </row>
    <row r="12844" spans="1:1" x14ac:dyDescent="0.2">
      <c r="A12844" s="4"/>
    </row>
    <row r="12845" spans="1:1" x14ac:dyDescent="0.2">
      <c r="A12845" s="4"/>
    </row>
    <row r="12846" spans="1:1" x14ac:dyDescent="0.2">
      <c r="A12846" s="4"/>
    </row>
    <row r="12847" spans="1:1" x14ac:dyDescent="0.2">
      <c r="A12847" s="4"/>
    </row>
    <row r="12848" spans="1:1" x14ac:dyDescent="0.2">
      <c r="A12848" s="4"/>
    </row>
    <row r="12849" spans="1:1" x14ac:dyDescent="0.2">
      <c r="A12849" s="4"/>
    </row>
    <row r="12850" spans="1:1" x14ac:dyDescent="0.2">
      <c r="A12850" s="4"/>
    </row>
    <row r="12851" spans="1:1" x14ac:dyDescent="0.2">
      <c r="A12851" s="4"/>
    </row>
    <row r="12852" spans="1:1" x14ac:dyDescent="0.2">
      <c r="A12852" s="4"/>
    </row>
    <row r="12853" spans="1:1" x14ac:dyDescent="0.2">
      <c r="A12853" s="4"/>
    </row>
    <row r="12854" spans="1:1" x14ac:dyDescent="0.2">
      <c r="A12854" s="4"/>
    </row>
    <row r="12855" spans="1:1" x14ac:dyDescent="0.2">
      <c r="A12855" s="4"/>
    </row>
    <row r="12856" spans="1:1" x14ac:dyDescent="0.2">
      <c r="A12856" s="4"/>
    </row>
    <row r="12857" spans="1:1" x14ac:dyDescent="0.2">
      <c r="A12857" s="4"/>
    </row>
    <row r="12858" spans="1:1" x14ac:dyDescent="0.2">
      <c r="A12858" s="4"/>
    </row>
    <row r="12859" spans="1:1" x14ac:dyDescent="0.2">
      <c r="A12859" s="4"/>
    </row>
    <row r="12860" spans="1:1" x14ac:dyDescent="0.2">
      <c r="A12860" s="4"/>
    </row>
    <row r="12861" spans="1:1" x14ac:dyDescent="0.2">
      <c r="A12861" s="4"/>
    </row>
    <row r="12862" spans="1:1" x14ac:dyDescent="0.2">
      <c r="A12862" s="4"/>
    </row>
    <row r="12863" spans="1:1" x14ac:dyDescent="0.2">
      <c r="A12863" s="4"/>
    </row>
    <row r="12864" spans="1:1" x14ac:dyDescent="0.2">
      <c r="A12864" s="4"/>
    </row>
    <row r="12865" spans="1:1" x14ac:dyDescent="0.2">
      <c r="A12865" s="4"/>
    </row>
    <row r="12866" spans="1:1" x14ac:dyDescent="0.2">
      <c r="A12866" s="4"/>
    </row>
    <row r="12867" spans="1:1" x14ac:dyDescent="0.2">
      <c r="A12867" s="4"/>
    </row>
    <row r="12868" spans="1:1" x14ac:dyDescent="0.2">
      <c r="A12868" s="4"/>
    </row>
    <row r="12869" spans="1:1" x14ac:dyDescent="0.2">
      <c r="A12869" s="4"/>
    </row>
    <row r="12870" spans="1:1" x14ac:dyDescent="0.2">
      <c r="A12870" s="4"/>
    </row>
    <row r="12871" spans="1:1" x14ac:dyDescent="0.2">
      <c r="A12871" s="4"/>
    </row>
    <row r="12872" spans="1:1" x14ac:dyDescent="0.2">
      <c r="A12872" s="4"/>
    </row>
    <row r="12873" spans="1:1" x14ac:dyDescent="0.2">
      <c r="A12873" s="4"/>
    </row>
    <row r="12874" spans="1:1" x14ac:dyDescent="0.2">
      <c r="A12874" s="4"/>
    </row>
    <row r="12875" spans="1:1" x14ac:dyDescent="0.2">
      <c r="A12875" s="4"/>
    </row>
    <row r="12876" spans="1:1" x14ac:dyDescent="0.2">
      <c r="A12876" s="4"/>
    </row>
    <row r="12877" spans="1:1" x14ac:dyDescent="0.2">
      <c r="A12877" s="4"/>
    </row>
    <row r="12878" spans="1:1" x14ac:dyDescent="0.2">
      <c r="A12878" s="4"/>
    </row>
    <row r="12879" spans="1:1" x14ac:dyDescent="0.2">
      <c r="A12879" s="4"/>
    </row>
    <row r="12880" spans="1:1" x14ac:dyDescent="0.2">
      <c r="A12880" s="4"/>
    </row>
    <row r="12881" spans="1:1" x14ac:dyDescent="0.2">
      <c r="A12881" s="4"/>
    </row>
    <row r="12882" spans="1:1" x14ac:dyDescent="0.2">
      <c r="A12882" s="4"/>
    </row>
    <row r="12883" spans="1:1" x14ac:dyDescent="0.2">
      <c r="A12883" s="4"/>
    </row>
    <row r="12884" spans="1:1" x14ac:dyDescent="0.2">
      <c r="A12884" s="4"/>
    </row>
    <row r="12885" spans="1:1" x14ac:dyDescent="0.2">
      <c r="A12885" s="4"/>
    </row>
    <row r="12886" spans="1:1" x14ac:dyDescent="0.2">
      <c r="A12886" s="4"/>
    </row>
    <row r="12887" spans="1:1" x14ac:dyDescent="0.2">
      <c r="A12887" s="4"/>
    </row>
    <row r="12888" spans="1:1" x14ac:dyDescent="0.2">
      <c r="A12888" s="4"/>
    </row>
    <row r="12889" spans="1:1" x14ac:dyDescent="0.2">
      <c r="A12889" s="4"/>
    </row>
    <row r="12890" spans="1:1" x14ac:dyDescent="0.2">
      <c r="A12890" s="4"/>
    </row>
    <row r="12891" spans="1:1" x14ac:dyDescent="0.2">
      <c r="A12891" s="4"/>
    </row>
    <row r="12892" spans="1:1" x14ac:dyDescent="0.2">
      <c r="A12892" s="4"/>
    </row>
    <row r="12893" spans="1:1" x14ac:dyDescent="0.2">
      <c r="A12893" s="4"/>
    </row>
    <row r="12894" spans="1:1" x14ac:dyDescent="0.2">
      <c r="A12894" s="4"/>
    </row>
    <row r="12895" spans="1:1" x14ac:dyDescent="0.2">
      <c r="A12895" s="4"/>
    </row>
    <row r="12896" spans="1:1" x14ac:dyDescent="0.2">
      <c r="A12896" s="4"/>
    </row>
    <row r="12897" spans="1:1" x14ac:dyDescent="0.2">
      <c r="A12897" s="4"/>
    </row>
    <row r="12898" spans="1:1" x14ac:dyDescent="0.2">
      <c r="A12898" s="4"/>
    </row>
    <row r="12899" spans="1:1" x14ac:dyDescent="0.2">
      <c r="A12899" s="4"/>
    </row>
    <row r="12900" spans="1:1" x14ac:dyDescent="0.2">
      <c r="A12900" s="4"/>
    </row>
    <row r="12901" spans="1:1" x14ac:dyDescent="0.2">
      <c r="A12901" s="4"/>
    </row>
    <row r="12902" spans="1:1" x14ac:dyDescent="0.2">
      <c r="A12902" s="4"/>
    </row>
    <row r="12903" spans="1:1" x14ac:dyDescent="0.2">
      <c r="A12903" s="4"/>
    </row>
    <row r="12904" spans="1:1" x14ac:dyDescent="0.2">
      <c r="A12904" s="4"/>
    </row>
    <row r="12905" spans="1:1" x14ac:dyDescent="0.2">
      <c r="A12905" s="4"/>
    </row>
    <row r="12906" spans="1:1" x14ac:dyDescent="0.2">
      <c r="A12906" s="4"/>
    </row>
    <row r="12907" spans="1:1" x14ac:dyDescent="0.2">
      <c r="A12907" s="4"/>
    </row>
    <row r="12908" spans="1:1" x14ac:dyDescent="0.2">
      <c r="A12908" s="4"/>
    </row>
    <row r="12909" spans="1:1" x14ac:dyDescent="0.2">
      <c r="A12909" s="4"/>
    </row>
    <row r="12910" spans="1:1" x14ac:dyDescent="0.2">
      <c r="A12910" s="4"/>
    </row>
    <row r="12911" spans="1:1" x14ac:dyDescent="0.2">
      <c r="A12911" s="4"/>
    </row>
    <row r="12912" spans="1:1" x14ac:dyDescent="0.2">
      <c r="A12912" s="4"/>
    </row>
    <row r="12913" spans="1:1" x14ac:dyDescent="0.2">
      <c r="A12913" s="4"/>
    </row>
    <row r="12914" spans="1:1" x14ac:dyDescent="0.2">
      <c r="A12914" s="4"/>
    </row>
    <row r="12915" spans="1:1" x14ac:dyDescent="0.2">
      <c r="A12915" s="4"/>
    </row>
    <row r="12916" spans="1:1" x14ac:dyDescent="0.2">
      <c r="A12916" s="4"/>
    </row>
    <row r="12917" spans="1:1" x14ac:dyDescent="0.2">
      <c r="A12917" s="4"/>
    </row>
    <row r="12918" spans="1:1" x14ac:dyDescent="0.2">
      <c r="A12918" s="4"/>
    </row>
    <row r="12919" spans="1:1" x14ac:dyDescent="0.2">
      <c r="A12919" s="4"/>
    </row>
    <row r="12920" spans="1:1" x14ac:dyDescent="0.2">
      <c r="A12920" s="4"/>
    </row>
    <row r="12921" spans="1:1" x14ac:dyDescent="0.2">
      <c r="A12921" s="4"/>
    </row>
    <row r="12922" spans="1:1" x14ac:dyDescent="0.2">
      <c r="A12922" s="4"/>
    </row>
    <row r="12923" spans="1:1" x14ac:dyDescent="0.2">
      <c r="A12923" s="4"/>
    </row>
    <row r="12924" spans="1:1" x14ac:dyDescent="0.2">
      <c r="A12924" s="4"/>
    </row>
    <row r="12925" spans="1:1" x14ac:dyDescent="0.2">
      <c r="A12925" s="4"/>
    </row>
    <row r="12926" spans="1:1" x14ac:dyDescent="0.2">
      <c r="A12926" s="4"/>
    </row>
    <row r="12927" spans="1:1" x14ac:dyDescent="0.2">
      <c r="A12927" s="4"/>
    </row>
    <row r="12928" spans="1:1" x14ac:dyDescent="0.2">
      <c r="A12928" s="4"/>
    </row>
    <row r="12929" spans="1:1" x14ac:dyDescent="0.2">
      <c r="A12929" s="4"/>
    </row>
    <row r="12930" spans="1:1" x14ac:dyDescent="0.2">
      <c r="A12930" s="4"/>
    </row>
    <row r="12931" spans="1:1" x14ac:dyDescent="0.2">
      <c r="A12931" s="4"/>
    </row>
    <row r="12932" spans="1:1" x14ac:dyDescent="0.2">
      <c r="A12932" s="4"/>
    </row>
    <row r="12933" spans="1:1" x14ac:dyDescent="0.2">
      <c r="A12933" s="4"/>
    </row>
    <row r="12934" spans="1:1" x14ac:dyDescent="0.2">
      <c r="A12934" s="4"/>
    </row>
    <row r="12935" spans="1:1" x14ac:dyDescent="0.2">
      <c r="A12935" s="4"/>
    </row>
    <row r="12936" spans="1:1" x14ac:dyDescent="0.2">
      <c r="A12936" s="4"/>
    </row>
    <row r="12937" spans="1:1" x14ac:dyDescent="0.2">
      <c r="A12937" s="4"/>
    </row>
    <row r="12938" spans="1:1" x14ac:dyDescent="0.2">
      <c r="A12938" s="4"/>
    </row>
    <row r="12939" spans="1:1" x14ac:dyDescent="0.2">
      <c r="A12939" s="4"/>
    </row>
    <row r="12940" spans="1:1" x14ac:dyDescent="0.2">
      <c r="A12940" s="4"/>
    </row>
    <row r="12941" spans="1:1" x14ac:dyDescent="0.2">
      <c r="A12941" s="4"/>
    </row>
    <row r="12942" spans="1:1" x14ac:dyDescent="0.2">
      <c r="A12942" s="4"/>
    </row>
    <row r="12943" spans="1:1" x14ac:dyDescent="0.2">
      <c r="A12943" s="4"/>
    </row>
    <row r="12944" spans="1:1" x14ac:dyDescent="0.2">
      <c r="A12944" s="4"/>
    </row>
    <row r="12945" spans="1:1" x14ac:dyDescent="0.2">
      <c r="A12945" s="4"/>
    </row>
    <row r="12946" spans="1:1" x14ac:dyDescent="0.2">
      <c r="A12946" s="4"/>
    </row>
    <row r="12947" spans="1:1" x14ac:dyDescent="0.2">
      <c r="A12947" s="4"/>
    </row>
    <row r="12948" spans="1:1" x14ac:dyDescent="0.2">
      <c r="A12948" s="4"/>
    </row>
    <row r="12949" spans="1:1" x14ac:dyDescent="0.2">
      <c r="A12949" s="4"/>
    </row>
    <row r="12950" spans="1:1" x14ac:dyDescent="0.2">
      <c r="A12950" s="4"/>
    </row>
    <row r="12951" spans="1:1" x14ac:dyDescent="0.2">
      <c r="A12951" s="4"/>
    </row>
    <row r="12952" spans="1:1" x14ac:dyDescent="0.2">
      <c r="A12952" s="4"/>
    </row>
    <row r="12953" spans="1:1" x14ac:dyDescent="0.2">
      <c r="A12953" s="4"/>
    </row>
    <row r="12954" spans="1:1" x14ac:dyDescent="0.2">
      <c r="A12954" s="4"/>
    </row>
    <row r="12955" spans="1:1" x14ac:dyDescent="0.2">
      <c r="A12955" s="4"/>
    </row>
    <row r="12956" spans="1:1" x14ac:dyDescent="0.2">
      <c r="A12956" s="4"/>
    </row>
    <row r="12957" spans="1:1" x14ac:dyDescent="0.2">
      <c r="A12957" s="4"/>
    </row>
    <row r="12958" spans="1:1" x14ac:dyDescent="0.2">
      <c r="A12958" s="4"/>
    </row>
    <row r="12959" spans="1:1" x14ac:dyDescent="0.2">
      <c r="A12959" s="4"/>
    </row>
    <row r="12960" spans="1:1" x14ac:dyDescent="0.2">
      <c r="A12960" s="4"/>
    </row>
    <row r="12961" spans="1:1" x14ac:dyDescent="0.2">
      <c r="A12961" s="4"/>
    </row>
    <row r="12962" spans="1:1" x14ac:dyDescent="0.2">
      <c r="A12962" s="4"/>
    </row>
    <row r="12963" spans="1:1" x14ac:dyDescent="0.2">
      <c r="A12963" s="4"/>
    </row>
    <row r="12964" spans="1:1" x14ac:dyDescent="0.2">
      <c r="A12964" s="4"/>
    </row>
    <row r="12965" spans="1:1" x14ac:dyDescent="0.2">
      <c r="A12965" s="4"/>
    </row>
    <row r="12966" spans="1:1" x14ac:dyDescent="0.2">
      <c r="A12966" s="4"/>
    </row>
    <row r="12967" spans="1:1" x14ac:dyDescent="0.2">
      <c r="A12967" s="4"/>
    </row>
    <row r="12968" spans="1:1" x14ac:dyDescent="0.2">
      <c r="A12968" s="4"/>
    </row>
    <row r="12969" spans="1:1" x14ac:dyDescent="0.2">
      <c r="A12969" s="4"/>
    </row>
    <row r="12970" spans="1:1" x14ac:dyDescent="0.2">
      <c r="A12970" s="4"/>
    </row>
    <row r="12971" spans="1:1" x14ac:dyDescent="0.2">
      <c r="A12971" s="4"/>
    </row>
    <row r="12972" spans="1:1" x14ac:dyDescent="0.2">
      <c r="A12972" s="4"/>
    </row>
    <row r="12973" spans="1:1" x14ac:dyDescent="0.2">
      <c r="A12973" s="4"/>
    </row>
    <row r="12974" spans="1:1" x14ac:dyDescent="0.2">
      <c r="A12974" s="4"/>
    </row>
    <row r="12975" spans="1:1" x14ac:dyDescent="0.2">
      <c r="A12975" s="4"/>
    </row>
    <row r="12976" spans="1:1" x14ac:dyDescent="0.2">
      <c r="A12976" s="4"/>
    </row>
    <row r="12977" spans="1:1" x14ac:dyDescent="0.2">
      <c r="A12977" s="4"/>
    </row>
    <row r="12978" spans="1:1" x14ac:dyDescent="0.2">
      <c r="A12978" s="4"/>
    </row>
    <row r="12979" spans="1:1" x14ac:dyDescent="0.2">
      <c r="A12979" s="4"/>
    </row>
    <row r="12980" spans="1:1" x14ac:dyDescent="0.2">
      <c r="A12980" s="4"/>
    </row>
    <row r="12981" spans="1:1" x14ac:dyDescent="0.2">
      <c r="A12981" s="4"/>
    </row>
    <row r="12982" spans="1:1" x14ac:dyDescent="0.2">
      <c r="A12982" s="4"/>
    </row>
    <row r="12983" spans="1:1" x14ac:dyDescent="0.2">
      <c r="A12983" s="4"/>
    </row>
    <row r="12984" spans="1:1" x14ac:dyDescent="0.2">
      <c r="A12984" s="4"/>
    </row>
    <row r="12985" spans="1:1" x14ac:dyDescent="0.2">
      <c r="A12985" s="4"/>
    </row>
    <row r="12986" spans="1:1" x14ac:dyDescent="0.2">
      <c r="A12986" s="4"/>
    </row>
    <row r="12987" spans="1:1" x14ac:dyDescent="0.2">
      <c r="A12987" s="4"/>
    </row>
    <row r="12988" spans="1:1" x14ac:dyDescent="0.2">
      <c r="A12988" s="4"/>
    </row>
    <row r="12989" spans="1:1" x14ac:dyDescent="0.2">
      <c r="A12989" s="4"/>
    </row>
    <row r="12990" spans="1:1" x14ac:dyDescent="0.2">
      <c r="A12990" s="4"/>
    </row>
    <row r="12991" spans="1:1" x14ac:dyDescent="0.2">
      <c r="A12991" s="4"/>
    </row>
    <row r="12992" spans="1:1" x14ac:dyDescent="0.2">
      <c r="A12992" s="4"/>
    </row>
    <row r="12993" spans="1:1" x14ac:dyDescent="0.2">
      <c r="A12993" s="4"/>
    </row>
    <row r="12994" spans="1:1" x14ac:dyDescent="0.2">
      <c r="A12994" s="4"/>
    </row>
    <row r="12995" spans="1:1" x14ac:dyDescent="0.2">
      <c r="A12995" s="4"/>
    </row>
    <row r="12996" spans="1:1" x14ac:dyDescent="0.2">
      <c r="A12996" s="4"/>
    </row>
    <row r="12997" spans="1:1" x14ac:dyDescent="0.2">
      <c r="A12997" s="4"/>
    </row>
    <row r="12998" spans="1:1" x14ac:dyDescent="0.2">
      <c r="A12998" s="4"/>
    </row>
    <row r="12999" spans="1:1" x14ac:dyDescent="0.2">
      <c r="A12999" s="4"/>
    </row>
    <row r="13000" spans="1:1" x14ac:dyDescent="0.2">
      <c r="A13000" s="4"/>
    </row>
    <row r="13001" spans="1:1" x14ac:dyDescent="0.2">
      <c r="A13001" s="4"/>
    </row>
    <row r="13002" spans="1:1" x14ac:dyDescent="0.2">
      <c r="A13002" s="4"/>
    </row>
    <row r="13003" spans="1:1" x14ac:dyDescent="0.2">
      <c r="A13003" s="4"/>
    </row>
    <row r="13004" spans="1:1" x14ac:dyDescent="0.2">
      <c r="A13004" s="4"/>
    </row>
    <row r="13005" spans="1:1" x14ac:dyDescent="0.2">
      <c r="A13005" s="4"/>
    </row>
    <row r="13006" spans="1:1" x14ac:dyDescent="0.2">
      <c r="A13006" s="4"/>
    </row>
    <row r="13007" spans="1:1" x14ac:dyDescent="0.2">
      <c r="A13007" s="4"/>
    </row>
    <row r="13008" spans="1:1" x14ac:dyDescent="0.2">
      <c r="A13008" s="4"/>
    </row>
    <row r="13009" spans="1:1" x14ac:dyDescent="0.2">
      <c r="A13009" s="4"/>
    </row>
    <row r="13010" spans="1:1" x14ac:dyDescent="0.2">
      <c r="A13010" s="4"/>
    </row>
    <row r="13011" spans="1:1" x14ac:dyDescent="0.2">
      <c r="A13011" s="4"/>
    </row>
    <row r="13012" spans="1:1" x14ac:dyDescent="0.2">
      <c r="A13012" s="4"/>
    </row>
    <row r="13013" spans="1:1" x14ac:dyDescent="0.2">
      <c r="A13013" s="4"/>
    </row>
    <row r="13014" spans="1:1" x14ac:dyDescent="0.2">
      <c r="A13014" s="4"/>
    </row>
    <row r="13015" spans="1:1" x14ac:dyDescent="0.2">
      <c r="A13015" s="4"/>
    </row>
    <row r="13016" spans="1:1" x14ac:dyDescent="0.2">
      <c r="A13016" s="4"/>
    </row>
    <row r="13017" spans="1:1" x14ac:dyDescent="0.2">
      <c r="A13017" s="4"/>
    </row>
    <row r="13018" spans="1:1" x14ac:dyDescent="0.2">
      <c r="A13018" s="4"/>
    </row>
    <row r="13019" spans="1:1" x14ac:dyDescent="0.2">
      <c r="A13019" s="4"/>
    </row>
    <row r="13020" spans="1:1" x14ac:dyDescent="0.2">
      <c r="A13020" s="4"/>
    </row>
    <row r="13021" spans="1:1" x14ac:dyDescent="0.2">
      <c r="A13021" s="4"/>
    </row>
    <row r="13022" spans="1:1" x14ac:dyDescent="0.2">
      <c r="A13022" s="4"/>
    </row>
    <row r="13023" spans="1:1" x14ac:dyDescent="0.2">
      <c r="A13023" s="4"/>
    </row>
    <row r="13024" spans="1:1" x14ac:dyDescent="0.2">
      <c r="A13024" s="4"/>
    </row>
    <row r="13025" spans="1:1" x14ac:dyDescent="0.2">
      <c r="A13025" s="4"/>
    </row>
    <row r="13026" spans="1:1" x14ac:dyDescent="0.2">
      <c r="A13026" s="4"/>
    </row>
    <row r="13027" spans="1:1" x14ac:dyDescent="0.2">
      <c r="A13027" s="4"/>
    </row>
    <row r="13028" spans="1:1" x14ac:dyDescent="0.2">
      <c r="A13028" s="4"/>
    </row>
    <row r="13029" spans="1:1" x14ac:dyDescent="0.2">
      <c r="A13029" s="4"/>
    </row>
    <row r="13030" spans="1:1" x14ac:dyDescent="0.2">
      <c r="A13030" s="4"/>
    </row>
    <row r="13031" spans="1:1" x14ac:dyDescent="0.2">
      <c r="A13031" s="4"/>
    </row>
    <row r="13032" spans="1:1" x14ac:dyDescent="0.2">
      <c r="A13032" s="4"/>
    </row>
    <row r="13033" spans="1:1" x14ac:dyDescent="0.2">
      <c r="A13033" s="4"/>
    </row>
    <row r="13034" spans="1:1" x14ac:dyDescent="0.2">
      <c r="A13034" s="4"/>
    </row>
    <row r="13035" spans="1:1" x14ac:dyDescent="0.2">
      <c r="A13035" s="4"/>
    </row>
    <row r="13036" spans="1:1" x14ac:dyDescent="0.2">
      <c r="A13036" s="4"/>
    </row>
    <row r="13037" spans="1:1" x14ac:dyDescent="0.2">
      <c r="A13037" s="4"/>
    </row>
    <row r="13038" spans="1:1" x14ac:dyDescent="0.2">
      <c r="A13038" s="4"/>
    </row>
    <row r="13039" spans="1:1" x14ac:dyDescent="0.2">
      <c r="A13039" s="4"/>
    </row>
    <row r="13040" spans="1:1" x14ac:dyDescent="0.2">
      <c r="A13040" s="4"/>
    </row>
    <row r="13041" spans="1:1" x14ac:dyDescent="0.2">
      <c r="A13041" s="4"/>
    </row>
    <row r="13042" spans="1:1" x14ac:dyDescent="0.2">
      <c r="A13042" s="4"/>
    </row>
    <row r="13043" spans="1:1" x14ac:dyDescent="0.2">
      <c r="A13043" s="4"/>
    </row>
    <row r="13044" spans="1:1" x14ac:dyDescent="0.2">
      <c r="A13044" s="4"/>
    </row>
    <row r="13045" spans="1:1" x14ac:dyDescent="0.2">
      <c r="A13045" s="4"/>
    </row>
    <row r="13046" spans="1:1" x14ac:dyDescent="0.2">
      <c r="A13046" s="4"/>
    </row>
    <row r="13047" spans="1:1" x14ac:dyDescent="0.2">
      <c r="A13047" s="4"/>
    </row>
    <row r="13048" spans="1:1" x14ac:dyDescent="0.2">
      <c r="A13048" s="4"/>
    </row>
    <row r="13049" spans="1:1" x14ac:dyDescent="0.2">
      <c r="A13049" s="4"/>
    </row>
    <row r="13050" spans="1:1" x14ac:dyDescent="0.2">
      <c r="A13050" s="4"/>
    </row>
    <row r="13051" spans="1:1" x14ac:dyDescent="0.2">
      <c r="A13051" s="4"/>
    </row>
    <row r="13052" spans="1:1" x14ac:dyDescent="0.2">
      <c r="A13052" s="4"/>
    </row>
    <row r="13053" spans="1:1" x14ac:dyDescent="0.2">
      <c r="A13053" s="4"/>
    </row>
    <row r="13054" spans="1:1" x14ac:dyDescent="0.2">
      <c r="A13054" s="4"/>
    </row>
    <row r="13055" spans="1:1" x14ac:dyDescent="0.2">
      <c r="A13055" s="4"/>
    </row>
    <row r="13056" spans="1:1" x14ac:dyDescent="0.2">
      <c r="A13056" s="4"/>
    </row>
    <row r="13057" spans="1:1" x14ac:dyDescent="0.2">
      <c r="A13057" s="4"/>
    </row>
    <row r="13058" spans="1:1" x14ac:dyDescent="0.2">
      <c r="A13058" s="4"/>
    </row>
    <row r="13059" spans="1:1" x14ac:dyDescent="0.2">
      <c r="A13059" s="4"/>
    </row>
    <row r="13060" spans="1:1" x14ac:dyDescent="0.2">
      <c r="A13060" s="4"/>
    </row>
    <row r="13061" spans="1:1" x14ac:dyDescent="0.2">
      <c r="A13061" s="4"/>
    </row>
    <row r="13062" spans="1:1" x14ac:dyDescent="0.2">
      <c r="A13062" s="4"/>
    </row>
    <row r="13063" spans="1:1" x14ac:dyDescent="0.2">
      <c r="A13063" s="4"/>
    </row>
    <row r="13064" spans="1:1" x14ac:dyDescent="0.2">
      <c r="A13064" s="4"/>
    </row>
    <row r="13065" spans="1:1" x14ac:dyDescent="0.2">
      <c r="A13065" s="4"/>
    </row>
    <row r="13066" spans="1:1" x14ac:dyDescent="0.2">
      <c r="A13066" s="4"/>
    </row>
    <row r="13067" spans="1:1" x14ac:dyDescent="0.2">
      <c r="A13067" s="4"/>
    </row>
    <row r="13068" spans="1:1" x14ac:dyDescent="0.2">
      <c r="A13068" s="4"/>
    </row>
    <row r="13069" spans="1:1" x14ac:dyDescent="0.2">
      <c r="A13069" s="4"/>
    </row>
    <row r="13070" spans="1:1" x14ac:dyDescent="0.2">
      <c r="A13070" s="4"/>
    </row>
    <row r="13071" spans="1:1" x14ac:dyDescent="0.2">
      <c r="A13071" s="4"/>
    </row>
    <row r="13072" spans="1:1" x14ac:dyDescent="0.2">
      <c r="A13072" s="4"/>
    </row>
    <row r="13073" spans="1:1" x14ac:dyDescent="0.2">
      <c r="A13073" s="4"/>
    </row>
    <row r="13074" spans="1:1" x14ac:dyDescent="0.2">
      <c r="A13074" s="4"/>
    </row>
    <row r="13075" spans="1:1" x14ac:dyDescent="0.2">
      <c r="A13075" s="4"/>
    </row>
    <row r="13076" spans="1:1" x14ac:dyDescent="0.2">
      <c r="A13076" s="4"/>
    </row>
    <row r="13077" spans="1:1" x14ac:dyDescent="0.2">
      <c r="A13077" s="4"/>
    </row>
    <row r="13078" spans="1:1" x14ac:dyDescent="0.2">
      <c r="A13078" s="4"/>
    </row>
    <row r="13079" spans="1:1" x14ac:dyDescent="0.2">
      <c r="A13079" s="4"/>
    </row>
    <row r="13080" spans="1:1" x14ac:dyDescent="0.2">
      <c r="A13080" s="4"/>
    </row>
    <row r="13081" spans="1:1" x14ac:dyDescent="0.2">
      <c r="A13081" s="4"/>
    </row>
    <row r="13082" spans="1:1" x14ac:dyDescent="0.2">
      <c r="A13082" s="4"/>
    </row>
    <row r="13083" spans="1:1" x14ac:dyDescent="0.2">
      <c r="A13083" s="4"/>
    </row>
    <row r="13084" spans="1:1" x14ac:dyDescent="0.2">
      <c r="A13084" s="4"/>
    </row>
    <row r="13085" spans="1:1" x14ac:dyDescent="0.2">
      <c r="A13085" s="4"/>
    </row>
    <row r="13086" spans="1:1" x14ac:dyDescent="0.2">
      <c r="A13086" s="4"/>
    </row>
    <row r="13087" spans="1:1" x14ac:dyDescent="0.2">
      <c r="A13087" s="4"/>
    </row>
    <row r="13088" spans="1:1" x14ac:dyDescent="0.2">
      <c r="A13088" s="4"/>
    </row>
    <row r="13089" spans="1:1" x14ac:dyDescent="0.2">
      <c r="A13089" s="4"/>
    </row>
    <row r="13090" spans="1:1" x14ac:dyDescent="0.2">
      <c r="A13090" s="4"/>
    </row>
    <row r="13091" spans="1:1" x14ac:dyDescent="0.2">
      <c r="A13091" s="4"/>
    </row>
    <row r="13092" spans="1:1" x14ac:dyDescent="0.2">
      <c r="A13092" s="4"/>
    </row>
    <row r="13093" spans="1:1" x14ac:dyDescent="0.2">
      <c r="A13093" s="4"/>
    </row>
    <row r="13094" spans="1:1" x14ac:dyDescent="0.2">
      <c r="A13094" s="4"/>
    </row>
    <row r="13095" spans="1:1" x14ac:dyDescent="0.2">
      <c r="A13095" s="4"/>
    </row>
    <row r="13096" spans="1:1" x14ac:dyDescent="0.2">
      <c r="A13096" s="4"/>
    </row>
    <row r="13097" spans="1:1" x14ac:dyDescent="0.2">
      <c r="A13097" s="4"/>
    </row>
    <row r="13098" spans="1:1" x14ac:dyDescent="0.2">
      <c r="A13098" s="4"/>
    </row>
    <row r="13099" spans="1:1" x14ac:dyDescent="0.2">
      <c r="A13099" s="4"/>
    </row>
    <row r="13100" spans="1:1" x14ac:dyDescent="0.2">
      <c r="A13100" s="4"/>
    </row>
    <row r="13101" spans="1:1" x14ac:dyDescent="0.2">
      <c r="A13101" s="4"/>
    </row>
    <row r="13102" spans="1:1" x14ac:dyDescent="0.2">
      <c r="A13102" s="4"/>
    </row>
    <row r="13103" spans="1:1" x14ac:dyDescent="0.2">
      <c r="A13103" s="4"/>
    </row>
    <row r="13104" spans="1:1" x14ac:dyDescent="0.2">
      <c r="A13104" s="4"/>
    </row>
    <row r="13105" spans="1:1" x14ac:dyDescent="0.2">
      <c r="A13105" s="4"/>
    </row>
    <row r="13106" spans="1:1" x14ac:dyDescent="0.2">
      <c r="A13106" s="4"/>
    </row>
    <row r="13107" spans="1:1" x14ac:dyDescent="0.2">
      <c r="A13107" s="4"/>
    </row>
    <row r="13108" spans="1:1" x14ac:dyDescent="0.2">
      <c r="A13108" s="4"/>
    </row>
    <row r="13109" spans="1:1" x14ac:dyDescent="0.2">
      <c r="A13109" s="4"/>
    </row>
    <row r="13110" spans="1:1" x14ac:dyDescent="0.2">
      <c r="A13110" s="4"/>
    </row>
    <row r="13111" spans="1:1" x14ac:dyDescent="0.2">
      <c r="A13111" s="4"/>
    </row>
    <row r="13112" spans="1:1" x14ac:dyDescent="0.2">
      <c r="A13112" s="4"/>
    </row>
    <row r="13113" spans="1:1" x14ac:dyDescent="0.2">
      <c r="A13113" s="4"/>
    </row>
    <row r="13114" spans="1:1" x14ac:dyDescent="0.2">
      <c r="A13114" s="4"/>
    </row>
    <row r="13115" spans="1:1" x14ac:dyDescent="0.2">
      <c r="A13115" s="4"/>
    </row>
    <row r="13116" spans="1:1" x14ac:dyDescent="0.2">
      <c r="A13116" s="4"/>
    </row>
    <row r="13117" spans="1:1" x14ac:dyDescent="0.2">
      <c r="A13117" s="4"/>
    </row>
    <row r="13118" spans="1:1" x14ac:dyDescent="0.2">
      <c r="A13118" s="4"/>
    </row>
    <row r="13119" spans="1:1" x14ac:dyDescent="0.2">
      <c r="A13119" s="4"/>
    </row>
    <row r="13120" spans="1:1" x14ac:dyDescent="0.2">
      <c r="A13120" s="4"/>
    </row>
    <row r="13121" spans="1:1" x14ac:dyDescent="0.2">
      <c r="A13121" s="4"/>
    </row>
    <row r="13122" spans="1:1" x14ac:dyDescent="0.2">
      <c r="A13122" s="4"/>
    </row>
    <row r="13123" spans="1:1" x14ac:dyDescent="0.2">
      <c r="A13123" s="4"/>
    </row>
    <row r="13124" spans="1:1" x14ac:dyDescent="0.2">
      <c r="A13124" s="4"/>
    </row>
    <row r="13125" spans="1:1" x14ac:dyDescent="0.2">
      <c r="A13125" s="4"/>
    </row>
    <row r="13126" spans="1:1" x14ac:dyDescent="0.2">
      <c r="A13126" s="4"/>
    </row>
    <row r="13127" spans="1:1" x14ac:dyDescent="0.2">
      <c r="A13127" s="4"/>
    </row>
    <row r="13128" spans="1:1" x14ac:dyDescent="0.2">
      <c r="A13128" s="4"/>
    </row>
    <row r="13129" spans="1:1" x14ac:dyDescent="0.2">
      <c r="A13129" s="4"/>
    </row>
    <row r="13130" spans="1:1" x14ac:dyDescent="0.2">
      <c r="A13130" s="4"/>
    </row>
    <row r="13131" spans="1:1" x14ac:dyDescent="0.2">
      <c r="A13131" s="4"/>
    </row>
    <row r="13132" spans="1:1" x14ac:dyDescent="0.2">
      <c r="A13132" s="4"/>
    </row>
    <row r="13133" spans="1:1" x14ac:dyDescent="0.2">
      <c r="A13133" s="4"/>
    </row>
    <row r="13134" spans="1:1" x14ac:dyDescent="0.2">
      <c r="A13134" s="4"/>
    </row>
    <row r="13135" spans="1:1" x14ac:dyDescent="0.2">
      <c r="A13135" s="4"/>
    </row>
    <row r="13136" spans="1:1" x14ac:dyDescent="0.2">
      <c r="A13136" s="4"/>
    </row>
    <row r="13137" spans="1:1" x14ac:dyDescent="0.2">
      <c r="A13137" s="4"/>
    </row>
    <row r="13138" spans="1:1" x14ac:dyDescent="0.2">
      <c r="A13138" s="4"/>
    </row>
    <row r="13139" spans="1:1" x14ac:dyDescent="0.2">
      <c r="A13139" s="4"/>
    </row>
    <row r="13140" spans="1:1" x14ac:dyDescent="0.2">
      <c r="A13140" s="4"/>
    </row>
    <row r="13141" spans="1:1" x14ac:dyDescent="0.2">
      <c r="A13141" s="4"/>
    </row>
    <row r="13142" spans="1:1" x14ac:dyDescent="0.2">
      <c r="A13142" s="4"/>
    </row>
    <row r="13143" spans="1:1" x14ac:dyDescent="0.2">
      <c r="A13143" s="4"/>
    </row>
    <row r="13144" spans="1:1" x14ac:dyDescent="0.2">
      <c r="A13144" s="4"/>
    </row>
    <row r="13145" spans="1:1" x14ac:dyDescent="0.2">
      <c r="A13145" s="4"/>
    </row>
    <row r="13146" spans="1:1" x14ac:dyDescent="0.2">
      <c r="A13146" s="4"/>
    </row>
    <row r="13147" spans="1:1" x14ac:dyDescent="0.2">
      <c r="A13147" s="4"/>
    </row>
    <row r="13148" spans="1:1" x14ac:dyDescent="0.2">
      <c r="A13148" s="4"/>
    </row>
    <row r="13149" spans="1:1" x14ac:dyDescent="0.2">
      <c r="A13149" s="4"/>
    </row>
    <row r="13150" spans="1:1" x14ac:dyDescent="0.2">
      <c r="A13150" s="4"/>
    </row>
    <row r="13151" spans="1:1" x14ac:dyDescent="0.2">
      <c r="A13151" s="4"/>
    </row>
    <row r="13152" spans="1:1" x14ac:dyDescent="0.2">
      <c r="A13152" s="4"/>
    </row>
    <row r="13153" spans="1:1" x14ac:dyDescent="0.2">
      <c r="A13153" s="4"/>
    </row>
    <row r="13154" spans="1:1" x14ac:dyDescent="0.2">
      <c r="A13154" s="4"/>
    </row>
    <row r="13155" spans="1:1" x14ac:dyDescent="0.2">
      <c r="A13155" s="4"/>
    </row>
    <row r="13156" spans="1:1" x14ac:dyDescent="0.2">
      <c r="A13156" s="4"/>
    </row>
    <row r="13157" spans="1:1" x14ac:dyDescent="0.2">
      <c r="A13157" s="4"/>
    </row>
    <row r="13158" spans="1:1" x14ac:dyDescent="0.2">
      <c r="A13158" s="4"/>
    </row>
    <row r="13159" spans="1:1" x14ac:dyDescent="0.2">
      <c r="A13159" s="4"/>
    </row>
    <row r="13160" spans="1:1" x14ac:dyDescent="0.2">
      <c r="A13160" s="4"/>
    </row>
    <row r="13161" spans="1:1" x14ac:dyDescent="0.2">
      <c r="A13161" s="4"/>
    </row>
    <row r="13162" spans="1:1" x14ac:dyDescent="0.2">
      <c r="A13162" s="4"/>
    </row>
    <row r="13163" spans="1:1" x14ac:dyDescent="0.2">
      <c r="A13163" s="4"/>
    </row>
    <row r="13164" spans="1:1" x14ac:dyDescent="0.2">
      <c r="A13164" s="4"/>
    </row>
    <row r="13165" spans="1:1" x14ac:dyDescent="0.2">
      <c r="A13165" s="4"/>
    </row>
    <row r="13166" spans="1:1" x14ac:dyDescent="0.2">
      <c r="A13166" s="4"/>
    </row>
    <row r="13167" spans="1:1" x14ac:dyDescent="0.2">
      <c r="A13167" s="4"/>
    </row>
    <row r="13168" spans="1:1" x14ac:dyDescent="0.2">
      <c r="A13168" s="4"/>
    </row>
    <row r="13169" spans="1:1" x14ac:dyDescent="0.2">
      <c r="A13169" s="4"/>
    </row>
    <row r="13170" spans="1:1" x14ac:dyDescent="0.2">
      <c r="A13170" s="4"/>
    </row>
    <row r="13171" spans="1:1" x14ac:dyDescent="0.2">
      <c r="A13171" s="4"/>
    </row>
    <row r="13172" spans="1:1" x14ac:dyDescent="0.2">
      <c r="A13172" s="4"/>
    </row>
    <row r="13173" spans="1:1" x14ac:dyDescent="0.2">
      <c r="A13173" s="4"/>
    </row>
    <row r="13174" spans="1:1" x14ac:dyDescent="0.2">
      <c r="A13174" s="4"/>
    </row>
    <row r="13175" spans="1:1" x14ac:dyDescent="0.2">
      <c r="A13175" s="4"/>
    </row>
    <row r="13176" spans="1:1" x14ac:dyDescent="0.2">
      <c r="A13176" s="4"/>
    </row>
    <row r="13177" spans="1:1" x14ac:dyDescent="0.2">
      <c r="A13177" s="4"/>
    </row>
    <row r="13178" spans="1:1" x14ac:dyDescent="0.2">
      <c r="A13178" s="4"/>
    </row>
    <row r="13179" spans="1:1" x14ac:dyDescent="0.2">
      <c r="A13179" s="4"/>
    </row>
    <row r="13180" spans="1:1" x14ac:dyDescent="0.2">
      <c r="A13180" s="4"/>
    </row>
    <row r="13181" spans="1:1" x14ac:dyDescent="0.2">
      <c r="A13181" s="4"/>
    </row>
    <row r="13182" spans="1:1" x14ac:dyDescent="0.2">
      <c r="A13182" s="4"/>
    </row>
    <row r="13183" spans="1:1" x14ac:dyDescent="0.2">
      <c r="A13183" s="4"/>
    </row>
    <row r="13184" spans="1:1" x14ac:dyDescent="0.2">
      <c r="A13184" s="4"/>
    </row>
    <row r="13185" spans="1:1" x14ac:dyDescent="0.2">
      <c r="A13185" s="4"/>
    </row>
    <row r="13186" spans="1:1" x14ac:dyDescent="0.2">
      <c r="A13186" s="4"/>
    </row>
    <row r="13187" spans="1:1" x14ac:dyDescent="0.2">
      <c r="A13187" s="4"/>
    </row>
    <row r="13188" spans="1:1" x14ac:dyDescent="0.2">
      <c r="A13188" s="4"/>
    </row>
    <row r="13189" spans="1:1" x14ac:dyDescent="0.2">
      <c r="A13189" s="4"/>
    </row>
    <row r="13190" spans="1:1" x14ac:dyDescent="0.2">
      <c r="A13190" s="4"/>
    </row>
    <row r="13191" spans="1:1" x14ac:dyDescent="0.2">
      <c r="A13191" s="4"/>
    </row>
    <row r="13192" spans="1:1" x14ac:dyDescent="0.2">
      <c r="A13192" s="4"/>
    </row>
    <row r="13193" spans="1:1" x14ac:dyDescent="0.2">
      <c r="A13193" s="4"/>
    </row>
    <row r="13194" spans="1:1" x14ac:dyDescent="0.2">
      <c r="A13194" s="4"/>
    </row>
    <row r="13195" spans="1:1" x14ac:dyDescent="0.2">
      <c r="A13195" s="4"/>
    </row>
    <row r="13196" spans="1:1" x14ac:dyDescent="0.2">
      <c r="A13196" s="4"/>
    </row>
    <row r="13197" spans="1:1" x14ac:dyDescent="0.2">
      <c r="A13197" s="4"/>
    </row>
    <row r="13198" spans="1:1" x14ac:dyDescent="0.2">
      <c r="A13198" s="4"/>
    </row>
    <row r="13199" spans="1:1" x14ac:dyDescent="0.2">
      <c r="A13199" s="4"/>
    </row>
    <row r="13200" spans="1:1" x14ac:dyDescent="0.2">
      <c r="A13200" s="4"/>
    </row>
    <row r="13201" spans="1:1" x14ac:dyDescent="0.2">
      <c r="A13201" s="4"/>
    </row>
    <row r="13202" spans="1:1" x14ac:dyDescent="0.2">
      <c r="A13202" s="4"/>
    </row>
    <row r="13203" spans="1:1" x14ac:dyDescent="0.2">
      <c r="A13203" s="4"/>
    </row>
    <row r="13204" spans="1:1" x14ac:dyDescent="0.2">
      <c r="A13204" s="4"/>
    </row>
    <row r="13205" spans="1:1" x14ac:dyDescent="0.2">
      <c r="A13205" s="4"/>
    </row>
    <row r="13206" spans="1:1" x14ac:dyDescent="0.2">
      <c r="A13206" s="4"/>
    </row>
    <row r="13207" spans="1:1" x14ac:dyDescent="0.2">
      <c r="A13207" s="4"/>
    </row>
    <row r="13208" spans="1:1" x14ac:dyDescent="0.2">
      <c r="A13208" s="4"/>
    </row>
    <row r="13209" spans="1:1" x14ac:dyDescent="0.2">
      <c r="A13209" s="4"/>
    </row>
    <row r="13210" spans="1:1" x14ac:dyDescent="0.2">
      <c r="A13210" s="4"/>
    </row>
    <row r="13211" spans="1:1" x14ac:dyDescent="0.2">
      <c r="A13211" s="4"/>
    </row>
    <row r="13212" spans="1:1" x14ac:dyDescent="0.2">
      <c r="A13212" s="4"/>
    </row>
    <row r="13213" spans="1:1" x14ac:dyDescent="0.2">
      <c r="A13213" s="4"/>
    </row>
    <row r="13214" spans="1:1" x14ac:dyDescent="0.2">
      <c r="A13214" s="4"/>
    </row>
    <row r="13215" spans="1:1" x14ac:dyDescent="0.2">
      <c r="A13215" s="4"/>
    </row>
    <row r="13216" spans="1:1" x14ac:dyDescent="0.2">
      <c r="A13216" s="4"/>
    </row>
    <row r="13217" spans="1:1" x14ac:dyDescent="0.2">
      <c r="A13217" s="4"/>
    </row>
    <row r="13218" spans="1:1" x14ac:dyDescent="0.2">
      <c r="A13218" s="4"/>
    </row>
    <row r="13219" spans="1:1" x14ac:dyDescent="0.2">
      <c r="A13219" s="4"/>
    </row>
    <row r="13220" spans="1:1" x14ac:dyDescent="0.2">
      <c r="A13220" s="4"/>
    </row>
    <row r="13221" spans="1:1" x14ac:dyDescent="0.2">
      <c r="A13221" s="4"/>
    </row>
    <row r="13222" spans="1:1" x14ac:dyDescent="0.2">
      <c r="A13222" s="4"/>
    </row>
    <row r="13223" spans="1:1" x14ac:dyDescent="0.2">
      <c r="A13223" s="4"/>
    </row>
    <row r="13224" spans="1:1" x14ac:dyDescent="0.2">
      <c r="A13224" s="4"/>
    </row>
    <row r="13225" spans="1:1" x14ac:dyDescent="0.2">
      <c r="A13225" s="4"/>
    </row>
    <row r="13226" spans="1:1" x14ac:dyDescent="0.2">
      <c r="A13226" s="4"/>
    </row>
    <row r="13227" spans="1:1" x14ac:dyDescent="0.2">
      <c r="A13227" s="4"/>
    </row>
    <row r="13228" spans="1:1" x14ac:dyDescent="0.2">
      <c r="A13228" s="4"/>
    </row>
    <row r="13229" spans="1:1" x14ac:dyDescent="0.2">
      <c r="A13229" s="4"/>
    </row>
    <row r="13230" spans="1:1" x14ac:dyDescent="0.2">
      <c r="A13230" s="4"/>
    </row>
    <row r="13231" spans="1:1" x14ac:dyDescent="0.2">
      <c r="A13231" s="4"/>
    </row>
    <row r="13232" spans="1:1" x14ac:dyDescent="0.2">
      <c r="A13232" s="4"/>
    </row>
    <row r="13233" spans="1:1" x14ac:dyDescent="0.2">
      <c r="A13233" s="4"/>
    </row>
    <row r="13234" spans="1:1" x14ac:dyDescent="0.2">
      <c r="A13234" s="4"/>
    </row>
    <row r="13235" spans="1:1" x14ac:dyDescent="0.2">
      <c r="A13235" s="4"/>
    </row>
    <row r="13236" spans="1:1" x14ac:dyDescent="0.2">
      <c r="A13236" s="4"/>
    </row>
    <row r="13237" spans="1:1" x14ac:dyDescent="0.2">
      <c r="A13237" s="4"/>
    </row>
    <row r="13238" spans="1:1" x14ac:dyDescent="0.2">
      <c r="A13238" s="4"/>
    </row>
    <row r="13239" spans="1:1" x14ac:dyDescent="0.2">
      <c r="A13239" s="4"/>
    </row>
    <row r="13240" spans="1:1" x14ac:dyDescent="0.2">
      <c r="A13240" s="4"/>
    </row>
    <row r="13241" spans="1:1" x14ac:dyDescent="0.2">
      <c r="A13241" s="4"/>
    </row>
    <row r="13242" spans="1:1" x14ac:dyDescent="0.2">
      <c r="A13242" s="4"/>
    </row>
    <row r="13243" spans="1:1" x14ac:dyDescent="0.2">
      <c r="A13243" s="4"/>
    </row>
    <row r="13244" spans="1:1" x14ac:dyDescent="0.2">
      <c r="A13244" s="4"/>
    </row>
    <row r="13245" spans="1:1" x14ac:dyDescent="0.2">
      <c r="A13245" s="4"/>
    </row>
    <row r="13246" spans="1:1" x14ac:dyDescent="0.2">
      <c r="A13246" s="4"/>
    </row>
    <row r="13247" spans="1:1" x14ac:dyDescent="0.2">
      <c r="A13247" s="4"/>
    </row>
    <row r="13248" spans="1:1" x14ac:dyDescent="0.2">
      <c r="A13248" s="4"/>
    </row>
    <row r="13249" spans="1:1" x14ac:dyDescent="0.2">
      <c r="A13249" s="4"/>
    </row>
    <row r="13250" spans="1:1" x14ac:dyDescent="0.2">
      <c r="A13250" s="4"/>
    </row>
    <row r="13251" spans="1:1" x14ac:dyDescent="0.2">
      <c r="A13251" s="4"/>
    </row>
    <row r="13252" spans="1:1" x14ac:dyDescent="0.2">
      <c r="A13252" s="4"/>
    </row>
    <row r="13253" spans="1:1" x14ac:dyDescent="0.2">
      <c r="A13253" s="4"/>
    </row>
    <row r="13254" spans="1:1" x14ac:dyDescent="0.2">
      <c r="A13254" s="4"/>
    </row>
    <row r="13255" spans="1:1" x14ac:dyDescent="0.2">
      <c r="A13255" s="4"/>
    </row>
    <row r="13256" spans="1:1" x14ac:dyDescent="0.2">
      <c r="A13256" s="4"/>
    </row>
    <row r="13257" spans="1:1" x14ac:dyDescent="0.2">
      <c r="A13257" s="4"/>
    </row>
    <row r="13258" spans="1:1" x14ac:dyDescent="0.2">
      <c r="A13258" s="4"/>
    </row>
    <row r="13259" spans="1:1" x14ac:dyDescent="0.2">
      <c r="A13259" s="4"/>
    </row>
    <row r="13260" spans="1:1" x14ac:dyDescent="0.2">
      <c r="A13260" s="4"/>
    </row>
    <row r="13261" spans="1:1" x14ac:dyDescent="0.2">
      <c r="A13261" s="4"/>
    </row>
    <row r="13262" spans="1:1" x14ac:dyDescent="0.2">
      <c r="A13262" s="4"/>
    </row>
    <row r="13263" spans="1:1" x14ac:dyDescent="0.2">
      <c r="A13263" s="4"/>
    </row>
    <row r="13264" spans="1:1" x14ac:dyDescent="0.2">
      <c r="A13264" s="4"/>
    </row>
    <row r="13265" spans="1:1" x14ac:dyDescent="0.2">
      <c r="A13265" s="4"/>
    </row>
    <row r="13266" spans="1:1" x14ac:dyDescent="0.2">
      <c r="A13266" s="4"/>
    </row>
    <row r="13267" spans="1:1" x14ac:dyDescent="0.2">
      <c r="A13267" s="4"/>
    </row>
    <row r="13268" spans="1:1" x14ac:dyDescent="0.2">
      <c r="A13268" s="4"/>
    </row>
    <row r="13269" spans="1:1" x14ac:dyDescent="0.2">
      <c r="A13269" s="4"/>
    </row>
    <row r="13270" spans="1:1" x14ac:dyDescent="0.2">
      <c r="A13270" s="4"/>
    </row>
    <row r="13271" spans="1:1" x14ac:dyDescent="0.2">
      <c r="A13271" s="4"/>
    </row>
    <row r="13272" spans="1:1" x14ac:dyDescent="0.2">
      <c r="A13272" s="4"/>
    </row>
    <row r="13273" spans="1:1" x14ac:dyDescent="0.2">
      <c r="A13273" s="4"/>
    </row>
    <row r="13274" spans="1:1" x14ac:dyDescent="0.2">
      <c r="A13274" s="4"/>
    </row>
    <row r="13275" spans="1:1" x14ac:dyDescent="0.2">
      <c r="A13275" s="4"/>
    </row>
    <row r="13276" spans="1:1" x14ac:dyDescent="0.2">
      <c r="A13276" s="4"/>
    </row>
    <row r="13277" spans="1:1" x14ac:dyDescent="0.2">
      <c r="A13277" s="4"/>
    </row>
    <row r="13278" spans="1:1" x14ac:dyDescent="0.2">
      <c r="A13278" s="4"/>
    </row>
    <row r="13279" spans="1:1" x14ac:dyDescent="0.2">
      <c r="A13279" s="4"/>
    </row>
    <row r="13280" spans="1:1" x14ac:dyDescent="0.2">
      <c r="A13280" s="4"/>
    </row>
    <row r="13281" spans="1:1" x14ac:dyDescent="0.2">
      <c r="A13281" s="4"/>
    </row>
    <row r="13282" spans="1:1" x14ac:dyDescent="0.2">
      <c r="A13282" s="4"/>
    </row>
    <row r="13283" spans="1:1" x14ac:dyDescent="0.2">
      <c r="A13283" s="4"/>
    </row>
    <row r="13284" spans="1:1" x14ac:dyDescent="0.2">
      <c r="A13284" s="4"/>
    </row>
    <row r="13285" spans="1:1" x14ac:dyDescent="0.2">
      <c r="A13285" s="4"/>
    </row>
    <row r="13286" spans="1:1" x14ac:dyDescent="0.2">
      <c r="A13286" s="4"/>
    </row>
    <row r="13287" spans="1:1" x14ac:dyDescent="0.2">
      <c r="A13287" s="4"/>
    </row>
    <row r="13288" spans="1:1" x14ac:dyDescent="0.2">
      <c r="A13288" s="4"/>
    </row>
    <row r="13289" spans="1:1" x14ac:dyDescent="0.2">
      <c r="A13289" s="4"/>
    </row>
    <row r="13290" spans="1:1" x14ac:dyDescent="0.2">
      <c r="A13290" s="4"/>
    </row>
    <row r="13291" spans="1:1" x14ac:dyDescent="0.2">
      <c r="A13291" s="4"/>
    </row>
    <row r="13292" spans="1:1" x14ac:dyDescent="0.2">
      <c r="A13292" s="4"/>
    </row>
    <row r="13293" spans="1:1" x14ac:dyDescent="0.2">
      <c r="A13293" s="4"/>
    </row>
    <row r="13294" spans="1:1" x14ac:dyDescent="0.2">
      <c r="A13294" s="4"/>
    </row>
    <row r="13295" spans="1:1" x14ac:dyDescent="0.2">
      <c r="A13295" s="4"/>
    </row>
    <row r="13296" spans="1:1" x14ac:dyDescent="0.2">
      <c r="A13296" s="4"/>
    </row>
    <row r="13297" spans="1:1" x14ac:dyDescent="0.2">
      <c r="A13297" s="4"/>
    </row>
    <row r="13298" spans="1:1" x14ac:dyDescent="0.2">
      <c r="A13298" s="4"/>
    </row>
    <row r="13299" spans="1:1" x14ac:dyDescent="0.2">
      <c r="A13299" s="4"/>
    </row>
    <row r="13300" spans="1:1" x14ac:dyDescent="0.2">
      <c r="A13300" s="4"/>
    </row>
    <row r="13301" spans="1:1" x14ac:dyDescent="0.2">
      <c r="A13301" s="4"/>
    </row>
    <row r="13302" spans="1:1" x14ac:dyDescent="0.2">
      <c r="A13302" s="4"/>
    </row>
    <row r="13303" spans="1:1" x14ac:dyDescent="0.2">
      <c r="A13303" s="4"/>
    </row>
    <row r="13304" spans="1:1" x14ac:dyDescent="0.2">
      <c r="A13304" s="4"/>
    </row>
    <row r="13305" spans="1:1" x14ac:dyDescent="0.2">
      <c r="A13305" s="4"/>
    </row>
    <row r="13306" spans="1:1" x14ac:dyDescent="0.2">
      <c r="A13306" s="4"/>
    </row>
    <row r="13307" spans="1:1" x14ac:dyDescent="0.2">
      <c r="A13307" s="4"/>
    </row>
    <row r="13308" spans="1:1" x14ac:dyDescent="0.2">
      <c r="A13308" s="4"/>
    </row>
    <row r="13309" spans="1:1" x14ac:dyDescent="0.2">
      <c r="A13309" s="4"/>
    </row>
    <row r="13310" spans="1:1" x14ac:dyDescent="0.2">
      <c r="A13310" s="4"/>
    </row>
    <row r="13311" spans="1:1" x14ac:dyDescent="0.2">
      <c r="A13311" s="4"/>
    </row>
    <row r="13312" spans="1:1" x14ac:dyDescent="0.2">
      <c r="A13312" s="4"/>
    </row>
    <row r="13313" spans="1:1" x14ac:dyDescent="0.2">
      <c r="A13313" s="4"/>
    </row>
    <row r="13314" spans="1:1" x14ac:dyDescent="0.2">
      <c r="A13314" s="4"/>
    </row>
    <row r="13315" spans="1:1" x14ac:dyDescent="0.2">
      <c r="A13315" s="4"/>
    </row>
    <row r="13316" spans="1:1" x14ac:dyDescent="0.2">
      <c r="A13316" s="4"/>
    </row>
    <row r="13317" spans="1:1" x14ac:dyDescent="0.2">
      <c r="A13317" s="4"/>
    </row>
    <row r="13318" spans="1:1" x14ac:dyDescent="0.2">
      <c r="A13318" s="4"/>
    </row>
    <row r="13319" spans="1:1" x14ac:dyDescent="0.2">
      <c r="A13319" s="4"/>
    </row>
    <row r="13320" spans="1:1" x14ac:dyDescent="0.2">
      <c r="A13320" s="4"/>
    </row>
    <row r="13321" spans="1:1" x14ac:dyDescent="0.2">
      <c r="A13321" s="4"/>
    </row>
    <row r="13322" spans="1:1" x14ac:dyDescent="0.2">
      <c r="A13322" s="4"/>
    </row>
    <row r="13323" spans="1:1" x14ac:dyDescent="0.2">
      <c r="A13323" s="4"/>
    </row>
    <row r="13324" spans="1:1" x14ac:dyDescent="0.2">
      <c r="A13324" s="4"/>
    </row>
    <row r="13325" spans="1:1" x14ac:dyDescent="0.2">
      <c r="A13325" s="4"/>
    </row>
    <row r="13326" spans="1:1" x14ac:dyDescent="0.2">
      <c r="A13326" s="4"/>
    </row>
    <row r="13327" spans="1:1" x14ac:dyDescent="0.2">
      <c r="A13327" s="4"/>
    </row>
    <row r="13328" spans="1:1" x14ac:dyDescent="0.2">
      <c r="A13328" s="4"/>
    </row>
    <row r="13329" spans="1:1" x14ac:dyDescent="0.2">
      <c r="A13329" s="4"/>
    </row>
    <row r="13330" spans="1:1" x14ac:dyDescent="0.2">
      <c r="A13330" s="4"/>
    </row>
    <row r="13331" spans="1:1" x14ac:dyDescent="0.2">
      <c r="A13331" s="4"/>
    </row>
    <row r="13332" spans="1:1" x14ac:dyDescent="0.2">
      <c r="A13332" s="4"/>
    </row>
    <row r="13333" spans="1:1" x14ac:dyDescent="0.2">
      <c r="A13333" s="4"/>
    </row>
    <row r="13334" spans="1:1" x14ac:dyDescent="0.2">
      <c r="A13334" s="4"/>
    </row>
    <row r="13335" spans="1:1" x14ac:dyDescent="0.2">
      <c r="A13335" s="4"/>
    </row>
    <row r="13336" spans="1:1" x14ac:dyDescent="0.2">
      <c r="A13336" s="4"/>
    </row>
    <row r="13337" spans="1:1" x14ac:dyDescent="0.2">
      <c r="A13337" s="4"/>
    </row>
    <row r="13338" spans="1:1" x14ac:dyDescent="0.2">
      <c r="A13338" s="4"/>
    </row>
    <row r="13339" spans="1:1" x14ac:dyDescent="0.2">
      <c r="A13339" s="4"/>
    </row>
    <row r="13340" spans="1:1" x14ac:dyDescent="0.2">
      <c r="A13340" s="4"/>
    </row>
    <row r="13341" spans="1:1" x14ac:dyDescent="0.2">
      <c r="A13341" s="4"/>
    </row>
    <row r="13342" spans="1:1" x14ac:dyDescent="0.2">
      <c r="A13342" s="4"/>
    </row>
    <row r="13343" spans="1:1" x14ac:dyDescent="0.2">
      <c r="A13343" s="4"/>
    </row>
    <row r="13344" spans="1:1" x14ac:dyDescent="0.2">
      <c r="A13344" s="4"/>
    </row>
    <row r="13345" spans="1:1" x14ac:dyDescent="0.2">
      <c r="A13345" s="4"/>
    </row>
    <row r="13346" spans="1:1" x14ac:dyDescent="0.2">
      <c r="A13346" s="4"/>
    </row>
    <row r="13347" spans="1:1" x14ac:dyDescent="0.2">
      <c r="A13347" s="4"/>
    </row>
    <row r="13348" spans="1:1" x14ac:dyDescent="0.2">
      <c r="A13348" s="4"/>
    </row>
    <row r="13349" spans="1:1" x14ac:dyDescent="0.2">
      <c r="A13349" s="4"/>
    </row>
    <row r="13350" spans="1:1" x14ac:dyDescent="0.2">
      <c r="A13350" s="4"/>
    </row>
    <row r="13351" spans="1:1" x14ac:dyDescent="0.2">
      <c r="A13351" s="4"/>
    </row>
    <row r="13352" spans="1:1" x14ac:dyDescent="0.2">
      <c r="A13352" s="4"/>
    </row>
    <row r="13353" spans="1:1" x14ac:dyDescent="0.2">
      <c r="A13353" s="4"/>
    </row>
    <row r="13354" spans="1:1" x14ac:dyDescent="0.2">
      <c r="A13354" s="4"/>
    </row>
    <row r="13355" spans="1:1" x14ac:dyDescent="0.2">
      <c r="A13355" s="4"/>
    </row>
    <row r="13356" spans="1:1" x14ac:dyDescent="0.2">
      <c r="A13356" s="4"/>
    </row>
    <row r="13357" spans="1:1" x14ac:dyDescent="0.2">
      <c r="A13357" s="4"/>
    </row>
    <row r="13358" spans="1:1" x14ac:dyDescent="0.2">
      <c r="A13358" s="4"/>
    </row>
    <row r="13359" spans="1:1" x14ac:dyDescent="0.2">
      <c r="A13359" s="4"/>
    </row>
    <row r="13360" spans="1:1" x14ac:dyDescent="0.2">
      <c r="A13360" s="4"/>
    </row>
    <row r="13361" spans="1:1" x14ac:dyDescent="0.2">
      <c r="A13361" s="4"/>
    </row>
    <row r="13362" spans="1:1" x14ac:dyDescent="0.2">
      <c r="A13362" s="4"/>
    </row>
    <row r="13363" spans="1:1" x14ac:dyDescent="0.2">
      <c r="A13363" s="4"/>
    </row>
    <row r="13364" spans="1:1" x14ac:dyDescent="0.2">
      <c r="A13364" s="4"/>
    </row>
    <row r="13365" spans="1:1" x14ac:dyDescent="0.2">
      <c r="A13365" s="4"/>
    </row>
    <row r="13366" spans="1:1" x14ac:dyDescent="0.2">
      <c r="A13366" s="4"/>
    </row>
    <row r="13367" spans="1:1" x14ac:dyDescent="0.2">
      <c r="A13367" s="4"/>
    </row>
    <row r="13368" spans="1:1" x14ac:dyDescent="0.2">
      <c r="A13368" s="4"/>
    </row>
    <row r="13369" spans="1:1" x14ac:dyDescent="0.2">
      <c r="A13369" s="4"/>
    </row>
    <row r="13370" spans="1:1" x14ac:dyDescent="0.2">
      <c r="A13370" s="4"/>
    </row>
    <row r="13371" spans="1:1" x14ac:dyDescent="0.2">
      <c r="A13371" s="4"/>
    </row>
    <row r="13372" spans="1:1" x14ac:dyDescent="0.2">
      <c r="A13372" s="4"/>
    </row>
    <row r="13373" spans="1:1" x14ac:dyDescent="0.2">
      <c r="A13373" s="4"/>
    </row>
    <row r="13374" spans="1:1" x14ac:dyDescent="0.2">
      <c r="A13374" s="4"/>
    </row>
    <row r="13375" spans="1:1" x14ac:dyDescent="0.2">
      <c r="A13375" s="4"/>
    </row>
    <row r="13376" spans="1:1" x14ac:dyDescent="0.2">
      <c r="A13376" s="4"/>
    </row>
    <row r="13377" spans="1:1" x14ac:dyDescent="0.2">
      <c r="A13377" s="4"/>
    </row>
    <row r="13378" spans="1:1" x14ac:dyDescent="0.2">
      <c r="A13378" s="4"/>
    </row>
    <row r="13379" spans="1:1" x14ac:dyDescent="0.2">
      <c r="A13379" s="4"/>
    </row>
    <row r="13380" spans="1:1" x14ac:dyDescent="0.2">
      <c r="A13380" s="4"/>
    </row>
    <row r="13381" spans="1:1" x14ac:dyDescent="0.2">
      <c r="A13381" s="4"/>
    </row>
    <row r="13382" spans="1:1" x14ac:dyDescent="0.2">
      <c r="A13382" s="4"/>
    </row>
    <row r="13383" spans="1:1" x14ac:dyDescent="0.2">
      <c r="A13383" s="4"/>
    </row>
    <row r="13384" spans="1:1" x14ac:dyDescent="0.2">
      <c r="A13384" s="4"/>
    </row>
    <row r="13385" spans="1:1" x14ac:dyDescent="0.2">
      <c r="A13385" s="4"/>
    </row>
    <row r="13386" spans="1:1" x14ac:dyDescent="0.2">
      <c r="A13386" s="4"/>
    </row>
    <row r="13387" spans="1:1" x14ac:dyDescent="0.2">
      <c r="A13387" s="4"/>
    </row>
    <row r="13388" spans="1:1" x14ac:dyDescent="0.2">
      <c r="A13388" s="4"/>
    </row>
    <row r="13389" spans="1:1" x14ac:dyDescent="0.2">
      <c r="A13389" s="4"/>
    </row>
    <row r="13390" spans="1:1" x14ac:dyDescent="0.2">
      <c r="A13390" s="4"/>
    </row>
    <row r="13391" spans="1:1" x14ac:dyDescent="0.2">
      <c r="A13391" s="4"/>
    </row>
    <row r="13392" spans="1:1" x14ac:dyDescent="0.2">
      <c r="A13392" s="4"/>
    </row>
    <row r="13393" spans="1:1" x14ac:dyDescent="0.2">
      <c r="A13393" s="4"/>
    </row>
    <row r="13394" spans="1:1" x14ac:dyDescent="0.2">
      <c r="A13394" s="4"/>
    </row>
    <row r="13395" spans="1:1" x14ac:dyDescent="0.2">
      <c r="A13395" s="4"/>
    </row>
    <row r="13396" spans="1:1" x14ac:dyDescent="0.2">
      <c r="A13396" s="4"/>
    </row>
    <row r="13397" spans="1:1" x14ac:dyDescent="0.2">
      <c r="A13397" s="4"/>
    </row>
    <row r="13398" spans="1:1" x14ac:dyDescent="0.2">
      <c r="A13398" s="4"/>
    </row>
    <row r="13399" spans="1:1" x14ac:dyDescent="0.2">
      <c r="A13399" s="4"/>
    </row>
    <row r="13400" spans="1:1" x14ac:dyDescent="0.2">
      <c r="A13400" s="4"/>
    </row>
    <row r="13401" spans="1:1" x14ac:dyDescent="0.2">
      <c r="A13401" s="4"/>
    </row>
    <row r="13402" spans="1:1" x14ac:dyDescent="0.2">
      <c r="A13402" s="4"/>
    </row>
    <row r="13403" spans="1:1" x14ac:dyDescent="0.2">
      <c r="A13403" s="4"/>
    </row>
    <row r="13404" spans="1:1" x14ac:dyDescent="0.2">
      <c r="A13404" s="4"/>
    </row>
    <row r="13405" spans="1:1" x14ac:dyDescent="0.2">
      <c r="A13405" s="4"/>
    </row>
    <row r="13406" spans="1:1" x14ac:dyDescent="0.2">
      <c r="A13406" s="4"/>
    </row>
    <row r="13407" spans="1:1" x14ac:dyDescent="0.2">
      <c r="A13407" s="4"/>
    </row>
    <row r="13408" spans="1:1" x14ac:dyDescent="0.2">
      <c r="A13408" s="4"/>
    </row>
    <row r="13409" spans="1:1" x14ac:dyDescent="0.2">
      <c r="A13409" s="4"/>
    </row>
    <row r="13410" spans="1:1" x14ac:dyDescent="0.2">
      <c r="A13410" s="4"/>
    </row>
    <row r="13411" spans="1:1" x14ac:dyDescent="0.2">
      <c r="A13411" s="4"/>
    </row>
    <row r="13412" spans="1:1" x14ac:dyDescent="0.2">
      <c r="A13412" s="4"/>
    </row>
    <row r="13413" spans="1:1" x14ac:dyDescent="0.2">
      <c r="A13413" s="4"/>
    </row>
    <row r="13414" spans="1:1" x14ac:dyDescent="0.2">
      <c r="A13414" s="4"/>
    </row>
    <row r="13415" spans="1:1" x14ac:dyDescent="0.2">
      <c r="A13415" s="4"/>
    </row>
    <row r="13416" spans="1:1" x14ac:dyDescent="0.2">
      <c r="A13416" s="4"/>
    </row>
    <row r="13417" spans="1:1" x14ac:dyDescent="0.2">
      <c r="A13417" s="4"/>
    </row>
    <row r="13418" spans="1:1" x14ac:dyDescent="0.2">
      <c r="A13418" s="4"/>
    </row>
    <row r="13419" spans="1:1" x14ac:dyDescent="0.2">
      <c r="A13419" s="4"/>
    </row>
    <row r="13420" spans="1:1" x14ac:dyDescent="0.2">
      <c r="A13420" s="4"/>
    </row>
    <row r="13421" spans="1:1" x14ac:dyDescent="0.2">
      <c r="A13421" s="4"/>
    </row>
    <row r="13422" spans="1:1" x14ac:dyDescent="0.2">
      <c r="A13422" s="4"/>
    </row>
    <row r="13423" spans="1:1" x14ac:dyDescent="0.2">
      <c r="A13423" s="4"/>
    </row>
    <row r="13424" spans="1:1" x14ac:dyDescent="0.2">
      <c r="A13424" s="4"/>
    </row>
    <row r="13425" spans="1:1" x14ac:dyDescent="0.2">
      <c r="A13425" s="4"/>
    </row>
    <row r="13426" spans="1:1" x14ac:dyDescent="0.2">
      <c r="A13426" s="4"/>
    </row>
    <row r="13427" spans="1:1" x14ac:dyDescent="0.2">
      <c r="A13427" s="4"/>
    </row>
    <row r="13428" spans="1:1" x14ac:dyDescent="0.2">
      <c r="A13428" s="4"/>
    </row>
    <row r="13429" spans="1:1" x14ac:dyDescent="0.2">
      <c r="A13429" s="4"/>
    </row>
    <row r="13430" spans="1:1" x14ac:dyDescent="0.2">
      <c r="A13430" s="4"/>
    </row>
    <row r="13431" spans="1:1" x14ac:dyDescent="0.2">
      <c r="A13431" s="4"/>
    </row>
    <row r="13432" spans="1:1" x14ac:dyDescent="0.2">
      <c r="A13432" s="4"/>
    </row>
    <row r="13433" spans="1:1" x14ac:dyDescent="0.2">
      <c r="A13433" s="4"/>
    </row>
    <row r="13434" spans="1:1" x14ac:dyDescent="0.2">
      <c r="A13434" s="4"/>
    </row>
    <row r="13435" spans="1:1" x14ac:dyDescent="0.2">
      <c r="A13435" s="4"/>
    </row>
    <row r="13436" spans="1:1" x14ac:dyDescent="0.2">
      <c r="A13436" s="4"/>
    </row>
    <row r="13437" spans="1:1" x14ac:dyDescent="0.2">
      <c r="A13437" s="4"/>
    </row>
    <row r="13438" spans="1:1" x14ac:dyDescent="0.2">
      <c r="A13438" s="4"/>
    </row>
    <row r="13439" spans="1:1" x14ac:dyDescent="0.2">
      <c r="A13439" s="4"/>
    </row>
    <row r="13440" spans="1:1" x14ac:dyDescent="0.2">
      <c r="A13440" s="4"/>
    </row>
    <row r="13441" spans="1:1" x14ac:dyDescent="0.2">
      <c r="A13441" s="4"/>
    </row>
    <row r="13442" spans="1:1" x14ac:dyDescent="0.2">
      <c r="A13442" s="4"/>
    </row>
    <row r="13443" spans="1:1" x14ac:dyDescent="0.2">
      <c r="A13443" s="4"/>
    </row>
    <row r="13444" spans="1:1" x14ac:dyDescent="0.2">
      <c r="A13444" s="4"/>
    </row>
    <row r="13445" spans="1:1" x14ac:dyDescent="0.2">
      <c r="A13445" s="4"/>
    </row>
    <row r="13446" spans="1:1" x14ac:dyDescent="0.2">
      <c r="A13446" s="4"/>
    </row>
    <row r="13447" spans="1:1" x14ac:dyDescent="0.2">
      <c r="A13447" s="4"/>
    </row>
    <row r="13448" spans="1:1" x14ac:dyDescent="0.2">
      <c r="A13448" s="4"/>
    </row>
    <row r="13449" spans="1:1" x14ac:dyDescent="0.2">
      <c r="A13449" s="4"/>
    </row>
    <row r="13450" spans="1:1" x14ac:dyDescent="0.2">
      <c r="A13450" s="4"/>
    </row>
    <row r="13451" spans="1:1" x14ac:dyDescent="0.2">
      <c r="A13451" s="4"/>
    </row>
    <row r="13452" spans="1:1" x14ac:dyDescent="0.2">
      <c r="A13452" s="4"/>
    </row>
    <row r="13453" spans="1:1" x14ac:dyDescent="0.2">
      <c r="A13453" s="4"/>
    </row>
    <row r="13454" spans="1:1" x14ac:dyDescent="0.2">
      <c r="A13454" s="4"/>
    </row>
    <row r="13455" spans="1:1" x14ac:dyDescent="0.2">
      <c r="A13455" s="4"/>
    </row>
    <row r="13456" spans="1:1" x14ac:dyDescent="0.2">
      <c r="A13456" s="4"/>
    </row>
    <row r="13457" spans="1:1" x14ac:dyDescent="0.2">
      <c r="A13457" s="4"/>
    </row>
    <row r="13458" spans="1:1" x14ac:dyDescent="0.2">
      <c r="A13458" s="4"/>
    </row>
    <row r="13459" spans="1:1" x14ac:dyDescent="0.2">
      <c r="A13459" s="4"/>
    </row>
    <row r="13460" spans="1:1" x14ac:dyDescent="0.2">
      <c r="A13460" s="4"/>
    </row>
    <row r="13461" spans="1:1" x14ac:dyDescent="0.2">
      <c r="A13461" s="4"/>
    </row>
    <row r="13462" spans="1:1" x14ac:dyDescent="0.2">
      <c r="A13462" s="4"/>
    </row>
    <row r="13463" spans="1:1" x14ac:dyDescent="0.2">
      <c r="A13463" s="4"/>
    </row>
    <row r="13464" spans="1:1" x14ac:dyDescent="0.2">
      <c r="A13464" s="4"/>
    </row>
    <row r="13465" spans="1:1" x14ac:dyDescent="0.2">
      <c r="A13465" s="4"/>
    </row>
    <row r="13466" spans="1:1" x14ac:dyDescent="0.2">
      <c r="A13466" s="4"/>
    </row>
    <row r="13467" spans="1:1" x14ac:dyDescent="0.2">
      <c r="A13467" s="4"/>
    </row>
    <row r="13468" spans="1:1" x14ac:dyDescent="0.2">
      <c r="A13468" s="4"/>
    </row>
    <row r="13469" spans="1:1" x14ac:dyDescent="0.2">
      <c r="A13469" s="4"/>
    </row>
    <row r="13470" spans="1:1" x14ac:dyDescent="0.2">
      <c r="A13470" s="4"/>
    </row>
    <row r="13471" spans="1:1" x14ac:dyDescent="0.2">
      <c r="A13471" s="4"/>
    </row>
    <row r="13472" spans="1:1" x14ac:dyDescent="0.2">
      <c r="A13472" s="4"/>
    </row>
    <row r="13473" spans="1:1" x14ac:dyDescent="0.2">
      <c r="A13473" s="4"/>
    </row>
    <row r="13474" spans="1:1" x14ac:dyDescent="0.2">
      <c r="A13474" s="4"/>
    </row>
    <row r="13475" spans="1:1" x14ac:dyDescent="0.2">
      <c r="A13475" s="4"/>
    </row>
    <row r="13476" spans="1:1" x14ac:dyDescent="0.2">
      <c r="A13476" s="4"/>
    </row>
    <row r="13477" spans="1:1" x14ac:dyDescent="0.2">
      <c r="A13477" s="4"/>
    </row>
    <row r="13478" spans="1:1" x14ac:dyDescent="0.2">
      <c r="A13478" s="4"/>
    </row>
    <row r="13479" spans="1:1" x14ac:dyDescent="0.2">
      <c r="A13479" s="4"/>
    </row>
    <row r="13480" spans="1:1" x14ac:dyDescent="0.2">
      <c r="A13480" s="4"/>
    </row>
    <row r="13481" spans="1:1" x14ac:dyDescent="0.2">
      <c r="A13481" s="4"/>
    </row>
    <row r="13482" spans="1:1" x14ac:dyDescent="0.2">
      <c r="A13482" s="4"/>
    </row>
    <row r="13483" spans="1:1" x14ac:dyDescent="0.2">
      <c r="A13483" s="4"/>
    </row>
    <row r="13484" spans="1:1" x14ac:dyDescent="0.2">
      <c r="A13484" s="4"/>
    </row>
    <row r="13485" spans="1:1" x14ac:dyDescent="0.2">
      <c r="A13485" s="4"/>
    </row>
    <row r="13486" spans="1:1" x14ac:dyDescent="0.2">
      <c r="A13486" s="4"/>
    </row>
    <row r="13487" spans="1:1" x14ac:dyDescent="0.2">
      <c r="A13487" s="4"/>
    </row>
    <row r="13488" spans="1:1" x14ac:dyDescent="0.2">
      <c r="A13488" s="4"/>
    </row>
    <row r="13489" spans="1:1" x14ac:dyDescent="0.2">
      <c r="A13489" s="4"/>
    </row>
    <row r="13490" spans="1:1" x14ac:dyDescent="0.2">
      <c r="A13490" s="4"/>
    </row>
    <row r="13491" spans="1:1" x14ac:dyDescent="0.2">
      <c r="A13491" s="4"/>
    </row>
    <row r="13492" spans="1:1" x14ac:dyDescent="0.2">
      <c r="A13492" s="4"/>
    </row>
    <row r="13493" spans="1:1" x14ac:dyDescent="0.2">
      <c r="A13493" s="4"/>
    </row>
    <row r="13494" spans="1:1" x14ac:dyDescent="0.2">
      <c r="A13494" s="4"/>
    </row>
    <row r="13495" spans="1:1" x14ac:dyDescent="0.2">
      <c r="A13495" s="4"/>
    </row>
    <row r="13496" spans="1:1" x14ac:dyDescent="0.2">
      <c r="A13496" s="4"/>
    </row>
    <row r="13497" spans="1:1" x14ac:dyDescent="0.2">
      <c r="A13497" s="4"/>
    </row>
    <row r="13498" spans="1:1" x14ac:dyDescent="0.2">
      <c r="A13498" s="4"/>
    </row>
    <row r="13499" spans="1:1" x14ac:dyDescent="0.2">
      <c r="A13499" s="4"/>
    </row>
    <row r="13500" spans="1:1" x14ac:dyDescent="0.2">
      <c r="A13500" s="4"/>
    </row>
    <row r="13501" spans="1:1" x14ac:dyDescent="0.2">
      <c r="A13501" s="4"/>
    </row>
    <row r="13502" spans="1:1" x14ac:dyDescent="0.2">
      <c r="A13502" s="4"/>
    </row>
    <row r="13503" spans="1:1" x14ac:dyDescent="0.2">
      <c r="A13503" s="4"/>
    </row>
    <row r="13504" spans="1:1" x14ac:dyDescent="0.2">
      <c r="A13504" s="4"/>
    </row>
    <row r="13505" spans="1:1" x14ac:dyDescent="0.2">
      <c r="A13505" s="4"/>
    </row>
    <row r="13506" spans="1:1" x14ac:dyDescent="0.2">
      <c r="A13506" s="4"/>
    </row>
    <row r="13507" spans="1:1" x14ac:dyDescent="0.2">
      <c r="A13507" s="4"/>
    </row>
    <row r="13508" spans="1:1" x14ac:dyDescent="0.2">
      <c r="A13508" s="4"/>
    </row>
    <row r="13509" spans="1:1" x14ac:dyDescent="0.2">
      <c r="A13509" s="4"/>
    </row>
    <row r="13510" spans="1:1" x14ac:dyDescent="0.2">
      <c r="A13510" s="4"/>
    </row>
    <row r="13511" spans="1:1" x14ac:dyDescent="0.2">
      <c r="A13511" s="4"/>
    </row>
    <row r="13512" spans="1:1" x14ac:dyDescent="0.2">
      <c r="A13512" s="4"/>
    </row>
    <row r="13513" spans="1:1" x14ac:dyDescent="0.2">
      <c r="A13513" s="4"/>
    </row>
    <row r="13514" spans="1:1" x14ac:dyDescent="0.2">
      <c r="A13514" s="4"/>
    </row>
    <row r="13515" spans="1:1" x14ac:dyDescent="0.2">
      <c r="A13515" s="4"/>
    </row>
    <row r="13516" spans="1:1" x14ac:dyDescent="0.2">
      <c r="A13516" s="4"/>
    </row>
    <row r="13517" spans="1:1" x14ac:dyDescent="0.2">
      <c r="A13517" s="4"/>
    </row>
    <row r="13518" spans="1:1" x14ac:dyDescent="0.2">
      <c r="A13518" s="4"/>
    </row>
    <row r="13519" spans="1:1" x14ac:dyDescent="0.2">
      <c r="A13519" s="4"/>
    </row>
    <row r="13520" spans="1:1" x14ac:dyDescent="0.2">
      <c r="A13520" s="4"/>
    </row>
    <row r="13521" spans="1:1" x14ac:dyDescent="0.2">
      <c r="A13521" s="4"/>
    </row>
    <row r="13522" spans="1:1" x14ac:dyDescent="0.2">
      <c r="A13522" s="4"/>
    </row>
    <row r="13523" spans="1:1" x14ac:dyDescent="0.2">
      <c r="A13523" s="4"/>
    </row>
    <row r="13524" spans="1:1" x14ac:dyDescent="0.2">
      <c r="A13524" s="4"/>
    </row>
    <row r="13525" spans="1:1" x14ac:dyDescent="0.2">
      <c r="A13525" s="4"/>
    </row>
    <row r="13526" spans="1:1" x14ac:dyDescent="0.2">
      <c r="A13526" s="4"/>
    </row>
    <row r="13527" spans="1:1" x14ac:dyDescent="0.2">
      <c r="A13527" s="4"/>
    </row>
    <row r="13528" spans="1:1" x14ac:dyDescent="0.2">
      <c r="A13528" s="4"/>
    </row>
    <row r="13529" spans="1:1" x14ac:dyDescent="0.2">
      <c r="A13529" s="4"/>
    </row>
    <row r="13530" spans="1:1" x14ac:dyDescent="0.2">
      <c r="A13530" s="4"/>
    </row>
    <row r="13531" spans="1:1" x14ac:dyDescent="0.2">
      <c r="A13531" s="4"/>
    </row>
    <row r="13532" spans="1:1" x14ac:dyDescent="0.2">
      <c r="A13532" s="4"/>
    </row>
    <row r="13533" spans="1:1" x14ac:dyDescent="0.2">
      <c r="A13533" s="4"/>
    </row>
    <row r="13534" spans="1:1" x14ac:dyDescent="0.2">
      <c r="A13534" s="4"/>
    </row>
    <row r="13535" spans="1:1" x14ac:dyDescent="0.2">
      <c r="A13535" s="4"/>
    </row>
    <row r="13536" spans="1:1" x14ac:dyDescent="0.2">
      <c r="A13536" s="4"/>
    </row>
    <row r="13537" spans="1:1" x14ac:dyDescent="0.2">
      <c r="A13537" s="4"/>
    </row>
    <row r="13538" spans="1:1" x14ac:dyDescent="0.2">
      <c r="A13538" s="4"/>
    </row>
    <row r="13539" spans="1:1" x14ac:dyDescent="0.2">
      <c r="A13539" s="4"/>
    </row>
    <row r="13540" spans="1:1" x14ac:dyDescent="0.2">
      <c r="A13540" s="4"/>
    </row>
    <row r="13541" spans="1:1" x14ac:dyDescent="0.2">
      <c r="A13541" s="4"/>
    </row>
    <row r="13542" spans="1:1" x14ac:dyDescent="0.2">
      <c r="A13542" s="4"/>
    </row>
    <row r="13543" spans="1:1" x14ac:dyDescent="0.2">
      <c r="A13543" s="4"/>
    </row>
    <row r="13544" spans="1:1" x14ac:dyDescent="0.2">
      <c r="A13544" s="4"/>
    </row>
    <row r="13545" spans="1:1" x14ac:dyDescent="0.2">
      <c r="A13545" s="4"/>
    </row>
    <row r="13546" spans="1:1" x14ac:dyDescent="0.2">
      <c r="A13546" s="4"/>
    </row>
    <row r="13547" spans="1:1" x14ac:dyDescent="0.2">
      <c r="A13547" s="4"/>
    </row>
    <row r="13548" spans="1:1" x14ac:dyDescent="0.2">
      <c r="A13548" s="4"/>
    </row>
    <row r="13549" spans="1:1" x14ac:dyDescent="0.2">
      <c r="A13549" s="4"/>
    </row>
    <row r="13550" spans="1:1" x14ac:dyDescent="0.2">
      <c r="A13550" s="4"/>
    </row>
    <row r="13551" spans="1:1" x14ac:dyDescent="0.2">
      <c r="A13551" s="4"/>
    </row>
    <row r="13552" spans="1:1" x14ac:dyDescent="0.2">
      <c r="A13552" s="4"/>
    </row>
    <row r="13553" spans="1:1" x14ac:dyDescent="0.2">
      <c r="A13553" s="4"/>
    </row>
    <row r="13554" spans="1:1" x14ac:dyDescent="0.2">
      <c r="A13554" s="4"/>
    </row>
    <row r="13555" spans="1:1" x14ac:dyDescent="0.2">
      <c r="A13555" s="4"/>
    </row>
    <row r="13556" spans="1:1" x14ac:dyDescent="0.2">
      <c r="A13556" s="4"/>
    </row>
    <row r="13557" spans="1:1" x14ac:dyDescent="0.2">
      <c r="A13557" s="4"/>
    </row>
    <row r="13558" spans="1:1" x14ac:dyDescent="0.2">
      <c r="A13558" s="4"/>
    </row>
    <row r="13559" spans="1:1" x14ac:dyDescent="0.2">
      <c r="A13559" s="4"/>
    </row>
    <row r="13560" spans="1:1" x14ac:dyDescent="0.2">
      <c r="A13560" s="4"/>
    </row>
    <row r="13561" spans="1:1" x14ac:dyDescent="0.2">
      <c r="A13561" s="4"/>
    </row>
    <row r="13562" spans="1:1" x14ac:dyDescent="0.2">
      <c r="A13562" s="4"/>
    </row>
    <row r="13563" spans="1:1" x14ac:dyDescent="0.2">
      <c r="A13563" s="4"/>
    </row>
    <row r="13564" spans="1:1" x14ac:dyDescent="0.2">
      <c r="A13564" s="4"/>
    </row>
    <row r="13565" spans="1:1" x14ac:dyDescent="0.2">
      <c r="A13565" s="4"/>
    </row>
    <row r="13566" spans="1:1" x14ac:dyDescent="0.2">
      <c r="A13566" s="4"/>
    </row>
    <row r="13567" spans="1:1" x14ac:dyDescent="0.2">
      <c r="A13567" s="4"/>
    </row>
    <row r="13568" spans="1:1" x14ac:dyDescent="0.2">
      <c r="A13568" s="4"/>
    </row>
    <row r="13569" spans="1:1" x14ac:dyDescent="0.2">
      <c r="A13569" s="4"/>
    </row>
    <row r="13570" spans="1:1" x14ac:dyDescent="0.2">
      <c r="A13570" s="4"/>
    </row>
    <row r="13571" spans="1:1" x14ac:dyDescent="0.2">
      <c r="A13571" s="4"/>
    </row>
    <row r="13572" spans="1:1" x14ac:dyDescent="0.2">
      <c r="A13572" s="4"/>
    </row>
    <row r="13573" spans="1:1" x14ac:dyDescent="0.2">
      <c r="A13573" s="4"/>
    </row>
    <row r="13574" spans="1:1" x14ac:dyDescent="0.2">
      <c r="A13574" s="4"/>
    </row>
    <row r="13575" spans="1:1" x14ac:dyDescent="0.2">
      <c r="A13575" s="4"/>
    </row>
    <row r="13576" spans="1:1" x14ac:dyDescent="0.2">
      <c r="A13576" s="4"/>
    </row>
    <row r="13577" spans="1:1" x14ac:dyDescent="0.2">
      <c r="A13577" s="4"/>
    </row>
    <row r="13578" spans="1:1" x14ac:dyDescent="0.2">
      <c r="A13578" s="4"/>
    </row>
    <row r="13579" spans="1:1" x14ac:dyDescent="0.2">
      <c r="A13579" s="4"/>
    </row>
    <row r="13580" spans="1:1" x14ac:dyDescent="0.2">
      <c r="A13580" s="4"/>
    </row>
    <row r="13581" spans="1:1" x14ac:dyDescent="0.2">
      <c r="A13581" s="4"/>
    </row>
    <row r="13582" spans="1:1" x14ac:dyDescent="0.2">
      <c r="A13582" s="4"/>
    </row>
    <row r="13583" spans="1:1" x14ac:dyDescent="0.2">
      <c r="A13583" s="4"/>
    </row>
    <row r="13584" spans="1:1" x14ac:dyDescent="0.2">
      <c r="A13584" s="4"/>
    </row>
    <row r="13585" spans="1:1" x14ac:dyDescent="0.2">
      <c r="A13585" s="4"/>
    </row>
    <row r="13586" spans="1:1" x14ac:dyDescent="0.2">
      <c r="A13586" s="4"/>
    </row>
    <row r="13587" spans="1:1" x14ac:dyDescent="0.2">
      <c r="A13587" s="4"/>
    </row>
    <row r="13588" spans="1:1" x14ac:dyDescent="0.2">
      <c r="A13588" s="4"/>
    </row>
    <row r="13589" spans="1:1" x14ac:dyDescent="0.2">
      <c r="A13589" s="4"/>
    </row>
    <row r="13590" spans="1:1" x14ac:dyDescent="0.2">
      <c r="A13590" s="4"/>
    </row>
    <row r="13591" spans="1:1" x14ac:dyDescent="0.2">
      <c r="A13591" s="4"/>
    </row>
    <row r="13592" spans="1:1" x14ac:dyDescent="0.2">
      <c r="A13592" s="4"/>
    </row>
    <row r="13593" spans="1:1" x14ac:dyDescent="0.2">
      <c r="A13593" s="4"/>
    </row>
    <row r="13594" spans="1:1" x14ac:dyDescent="0.2">
      <c r="A13594" s="4"/>
    </row>
    <row r="13595" spans="1:1" x14ac:dyDescent="0.2">
      <c r="A13595" s="4"/>
    </row>
    <row r="13596" spans="1:1" x14ac:dyDescent="0.2">
      <c r="A13596" s="4"/>
    </row>
    <row r="13597" spans="1:1" x14ac:dyDescent="0.2">
      <c r="A13597" s="4"/>
    </row>
    <row r="13598" spans="1:1" x14ac:dyDescent="0.2">
      <c r="A13598" s="4"/>
    </row>
    <row r="13599" spans="1:1" x14ac:dyDescent="0.2">
      <c r="A13599" s="4"/>
    </row>
    <row r="13600" spans="1:1" x14ac:dyDescent="0.2">
      <c r="A13600" s="4"/>
    </row>
    <row r="13601" spans="1:1" x14ac:dyDescent="0.2">
      <c r="A13601" s="4"/>
    </row>
    <row r="13602" spans="1:1" x14ac:dyDescent="0.2">
      <c r="A13602" s="4"/>
    </row>
    <row r="13603" spans="1:1" x14ac:dyDescent="0.2">
      <c r="A13603" s="4"/>
    </row>
    <row r="13604" spans="1:1" x14ac:dyDescent="0.2">
      <c r="A13604" s="4"/>
    </row>
    <row r="13605" spans="1:1" x14ac:dyDescent="0.2">
      <c r="A13605" s="4"/>
    </row>
    <row r="13606" spans="1:1" x14ac:dyDescent="0.2">
      <c r="A13606" s="4"/>
    </row>
    <row r="13607" spans="1:1" x14ac:dyDescent="0.2">
      <c r="A13607" s="4"/>
    </row>
    <row r="13608" spans="1:1" x14ac:dyDescent="0.2">
      <c r="A13608" s="4"/>
    </row>
    <row r="13609" spans="1:1" x14ac:dyDescent="0.2">
      <c r="A13609" s="4"/>
    </row>
    <row r="13610" spans="1:1" x14ac:dyDescent="0.2">
      <c r="A13610" s="4"/>
    </row>
    <row r="13611" spans="1:1" x14ac:dyDescent="0.2">
      <c r="A13611" s="4"/>
    </row>
    <row r="13612" spans="1:1" x14ac:dyDescent="0.2">
      <c r="A13612" s="4"/>
    </row>
    <row r="13613" spans="1:1" x14ac:dyDescent="0.2">
      <c r="A13613" s="4"/>
    </row>
    <row r="13614" spans="1:1" x14ac:dyDescent="0.2">
      <c r="A13614" s="4"/>
    </row>
    <row r="13615" spans="1:1" x14ac:dyDescent="0.2">
      <c r="A13615" s="4"/>
    </row>
    <row r="13616" spans="1:1" x14ac:dyDescent="0.2">
      <c r="A13616" s="4"/>
    </row>
    <row r="13617" spans="1:1" x14ac:dyDescent="0.2">
      <c r="A13617" s="4"/>
    </row>
    <row r="13618" spans="1:1" x14ac:dyDescent="0.2">
      <c r="A13618" s="4"/>
    </row>
    <row r="13619" spans="1:1" x14ac:dyDescent="0.2">
      <c r="A13619" s="4"/>
    </row>
    <row r="13620" spans="1:1" x14ac:dyDescent="0.2">
      <c r="A13620" s="4"/>
    </row>
    <row r="13621" spans="1:1" x14ac:dyDescent="0.2">
      <c r="A13621" s="4"/>
    </row>
    <row r="13622" spans="1:1" x14ac:dyDescent="0.2">
      <c r="A13622" s="4"/>
    </row>
    <row r="13623" spans="1:1" x14ac:dyDescent="0.2">
      <c r="A13623" s="4"/>
    </row>
    <row r="13624" spans="1:1" x14ac:dyDescent="0.2">
      <c r="A13624" s="4"/>
    </row>
    <row r="13625" spans="1:1" x14ac:dyDescent="0.2">
      <c r="A13625" s="4"/>
    </row>
    <row r="13626" spans="1:1" x14ac:dyDescent="0.2">
      <c r="A13626" s="4"/>
    </row>
    <row r="13627" spans="1:1" x14ac:dyDescent="0.2">
      <c r="A13627" s="4"/>
    </row>
    <row r="13628" spans="1:1" x14ac:dyDescent="0.2">
      <c r="A13628" s="4"/>
    </row>
    <row r="13629" spans="1:1" x14ac:dyDescent="0.2">
      <c r="A13629" s="4"/>
    </row>
    <row r="13630" spans="1:1" x14ac:dyDescent="0.2">
      <c r="A13630" s="4"/>
    </row>
    <row r="13631" spans="1:1" x14ac:dyDescent="0.2">
      <c r="A13631" s="4"/>
    </row>
    <row r="13632" spans="1:1" x14ac:dyDescent="0.2">
      <c r="A13632" s="4"/>
    </row>
    <row r="13633" spans="1:1" x14ac:dyDescent="0.2">
      <c r="A13633" s="4"/>
    </row>
    <row r="13634" spans="1:1" x14ac:dyDescent="0.2">
      <c r="A13634" s="4"/>
    </row>
    <row r="13635" spans="1:1" x14ac:dyDescent="0.2">
      <c r="A13635" s="4"/>
    </row>
    <row r="13636" spans="1:1" x14ac:dyDescent="0.2">
      <c r="A13636" s="4"/>
    </row>
    <row r="13637" spans="1:1" x14ac:dyDescent="0.2">
      <c r="A13637" s="4"/>
    </row>
    <row r="13638" spans="1:1" x14ac:dyDescent="0.2">
      <c r="A13638" s="4"/>
    </row>
    <row r="13639" spans="1:1" x14ac:dyDescent="0.2">
      <c r="A13639" s="4"/>
    </row>
    <row r="13640" spans="1:1" x14ac:dyDescent="0.2">
      <c r="A13640" s="4"/>
    </row>
    <row r="13641" spans="1:1" x14ac:dyDescent="0.2">
      <c r="A13641" s="4"/>
    </row>
    <row r="13642" spans="1:1" x14ac:dyDescent="0.2">
      <c r="A13642" s="4"/>
    </row>
    <row r="13643" spans="1:1" x14ac:dyDescent="0.2">
      <c r="A13643" s="4"/>
    </row>
    <row r="13644" spans="1:1" x14ac:dyDescent="0.2">
      <c r="A13644" s="4"/>
    </row>
    <row r="13645" spans="1:1" x14ac:dyDescent="0.2">
      <c r="A13645" s="4"/>
    </row>
    <row r="13646" spans="1:1" x14ac:dyDescent="0.2">
      <c r="A13646" s="4"/>
    </row>
    <row r="13647" spans="1:1" x14ac:dyDescent="0.2">
      <c r="A13647" s="4"/>
    </row>
    <row r="13648" spans="1:1" x14ac:dyDescent="0.2">
      <c r="A13648" s="4"/>
    </row>
    <row r="13649" spans="1:1" x14ac:dyDescent="0.2">
      <c r="A13649" s="4"/>
    </row>
    <row r="13650" spans="1:1" x14ac:dyDescent="0.2">
      <c r="A13650" s="4"/>
    </row>
    <row r="13651" spans="1:1" x14ac:dyDescent="0.2">
      <c r="A13651" s="4"/>
    </row>
    <row r="13652" spans="1:1" x14ac:dyDescent="0.2">
      <c r="A13652" s="4"/>
    </row>
    <row r="13653" spans="1:1" x14ac:dyDescent="0.2">
      <c r="A13653" s="4"/>
    </row>
    <row r="13654" spans="1:1" x14ac:dyDescent="0.2">
      <c r="A13654" s="4"/>
    </row>
    <row r="13655" spans="1:1" x14ac:dyDescent="0.2">
      <c r="A13655" s="4"/>
    </row>
    <row r="13656" spans="1:1" x14ac:dyDescent="0.2">
      <c r="A13656" s="4"/>
    </row>
    <row r="13657" spans="1:1" x14ac:dyDescent="0.2">
      <c r="A13657" s="4"/>
    </row>
    <row r="13658" spans="1:1" x14ac:dyDescent="0.2">
      <c r="A13658" s="4"/>
    </row>
    <row r="13659" spans="1:1" x14ac:dyDescent="0.2">
      <c r="A13659" s="4"/>
    </row>
    <row r="13660" spans="1:1" x14ac:dyDescent="0.2">
      <c r="A13660" s="4"/>
    </row>
    <row r="13661" spans="1:1" x14ac:dyDescent="0.2">
      <c r="A13661" s="4"/>
    </row>
    <row r="13662" spans="1:1" x14ac:dyDescent="0.2">
      <c r="A13662" s="4"/>
    </row>
    <row r="13663" spans="1:1" x14ac:dyDescent="0.2">
      <c r="A13663" s="4"/>
    </row>
    <row r="13664" spans="1:1" x14ac:dyDescent="0.2">
      <c r="A13664" s="4"/>
    </row>
    <row r="13665" spans="1:1" x14ac:dyDescent="0.2">
      <c r="A13665" s="4"/>
    </row>
    <row r="13666" spans="1:1" x14ac:dyDescent="0.2">
      <c r="A13666" s="4"/>
    </row>
    <row r="13667" spans="1:1" x14ac:dyDescent="0.2">
      <c r="A13667" s="4"/>
    </row>
    <row r="13668" spans="1:1" x14ac:dyDescent="0.2">
      <c r="A13668" s="4"/>
    </row>
    <row r="13669" spans="1:1" x14ac:dyDescent="0.2">
      <c r="A13669" s="4"/>
    </row>
    <row r="13670" spans="1:1" x14ac:dyDescent="0.2">
      <c r="A13670" s="4"/>
    </row>
    <row r="13671" spans="1:1" x14ac:dyDescent="0.2">
      <c r="A13671" s="4"/>
    </row>
    <row r="13672" spans="1:1" x14ac:dyDescent="0.2">
      <c r="A13672" s="4"/>
    </row>
    <row r="13673" spans="1:1" x14ac:dyDescent="0.2">
      <c r="A13673" s="4"/>
    </row>
    <row r="13674" spans="1:1" x14ac:dyDescent="0.2">
      <c r="A13674" s="4"/>
    </row>
    <row r="13675" spans="1:1" x14ac:dyDescent="0.2">
      <c r="A13675" s="4"/>
    </row>
    <row r="13676" spans="1:1" x14ac:dyDescent="0.2">
      <c r="A13676" s="4"/>
    </row>
    <row r="13677" spans="1:1" x14ac:dyDescent="0.2">
      <c r="A13677" s="4"/>
    </row>
    <row r="13678" spans="1:1" x14ac:dyDescent="0.2">
      <c r="A13678" s="4"/>
    </row>
    <row r="13679" spans="1:1" x14ac:dyDescent="0.2">
      <c r="A13679" s="4"/>
    </row>
    <row r="13680" spans="1:1" x14ac:dyDescent="0.2">
      <c r="A13680" s="4"/>
    </row>
    <row r="13681" spans="1:1" x14ac:dyDescent="0.2">
      <c r="A13681" s="4"/>
    </row>
    <row r="13682" spans="1:1" x14ac:dyDescent="0.2">
      <c r="A13682" s="4"/>
    </row>
    <row r="13683" spans="1:1" x14ac:dyDescent="0.2">
      <c r="A13683" s="4"/>
    </row>
    <row r="13684" spans="1:1" x14ac:dyDescent="0.2">
      <c r="A13684" s="4"/>
    </row>
    <row r="13685" spans="1:1" x14ac:dyDescent="0.2">
      <c r="A13685" s="4"/>
    </row>
    <row r="13686" spans="1:1" x14ac:dyDescent="0.2">
      <c r="A13686" s="4"/>
    </row>
    <row r="13687" spans="1:1" x14ac:dyDescent="0.2">
      <c r="A13687" s="4"/>
    </row>
    <row r="13688" spans="1:1" x14ac:dyDescent="0.2">
      <c r="A13688" s="4"/>
    </row>
    <row r="13689" spans="1:1" x14ac:dyDescent="0.2">
      <c r="A13689" s="4"/>
    </row>
    <row r="13690" spans="1:1" x14ac:dyDescent="0.2">
      <c r="A13690" s="4"/>
    </row>
    <row r="13691" spans="1:1" x14ac:dyDescent="0.2">
      <c r="A13691" s="4"/>
    </row>
    <row r="13692" spans="1:1" x14ac:dyDescent="0.2">
      <c r="A13692" s="4"/>
    </row>
    <row r="13693" spans="1:1" x14ac:dyDescent="0.2">
      <c r="A13693" s="4"/>
    </row>
    <row r="13694" spans="1:1" x14ac:dyDescent="0.2">
      <c r="A13694" s="4"/>
    </row>
    <row r="13695" spans="1:1" x14ac:dyDescent="0.2">
      <c r="A13695" s="4"/>
    </row>
    <row r="13696" spans="1:1" x14ac:dyDescent="0.2">
      <c r="A13696" s="4"/>
    </row>
    <row r="13697" spans="1:1" x14ac:dyDescent="0.2">
      <c r="A13697" s="4"/>
    </row>
    <row r="13698" spans="1:1" x14ac:dyDescent="0.2">
      <c r="A13698" s="4"/>
    </row>
    <row r="13699" spans="1:1" x14ac:dyDescent="0.2">
      <c r="A13699" s="4"/>
    </row>
    <row r="13700" spans="1:1" x14ac:dyDescent="0.2">
      <c r="A13700" s="4"/>
    </row>
    <row r="13701" spans="1:1" x14ac:dyDescent="0.2">
      <c r="A13701" s="4"/>
    </row>
    <row r="13702" spans="1:1" x14ac:dyDescent="0.2">
      <c r="A13702" s="4"/>
    </row>
    <row r="13703" spans="1:1" x14ac:dyDescent="0.2">
      <c r="A13703" s="4"/>
    </row>
    <row r="13704" spans="1:1" x14ac:dyDescent="0.2">
      <c r="A13704" s="4"/>
    </row>
    <row r="13705" spans="1:1" x14ac:dyDescent="0.2">
      <c r="A13705" s="4"/>
    </row>
    <row r="13706" spans="1:1" x14ac:dyDescent="0.2">
      <c r="A13706" s="4"/>
    </row>
    <row r="13707" spans="1:1" x14ac:dyDescent="0.2">
      <c r="A13707" s="4"/>
    </row>
    <row r="13708" spans="1:1" x14ac:dyDescent="0.2">
      <c r="A13708" s="4"/>
    </row>
    <row r="13709" spans="1:1" x14ac:dyDescent="0.2">
      <c r="A13709" s="4"/>
    </row>
    <row r="13710" spans="1:1" x14ac:dyDescent="0.2">
      <c r="A13710" s="4"/>
    </row>
    <row r="13711" spans="1:1" x14ac:dyDescent="0.2">
      <c r="A13711" s="4"/>
    </row>
    <row r="13712" spans="1:1" x14ac:dyDescent="0.2">
      <c r="A13712" s="4"/>
    </row>
    <row r="13713" spans="1:1" x14ac:dyDescent="0.2">
      <c r="A13713" s="4"/>
    </row>
    <row r="13714" spans="1:1" x14ac:dyDescent="0.2">
      <c r="A13714" s="4"/>
    </row>
    <row r="13715" spans="1:1" x14ac:dyDescent="0.2">
      <c r="A13715" s="4"/>
    </row>
    <row r="13716" spans="1:1" x14ac:dyDescent="0.2">
      <c r="A13716" s="4"/>
    </row>
    <row r="13717" spans="1:1" x14ac:dyDescent="0.2">
      <c r="A13717" s="4"/>
    </row>
    <row r="13718" spans="1:1" x14ac:dyDescent="0.2">
      <c r="A13718" s="4"/>
    </row>
    <row r="13719" spans="1:1" x14ac:dyDescent="0.2">
      <c r="A13719" s="4"/>
    </row>
    <row r="13720" spans="1:1" x14ac:dyDescent="0.2">
      <c r="A13720" s="4"/>
    </row>
    <row r="13721" spans="1:1" x14ac:dyDescent="0.2">
      <c r="A13721" s="4"/>
    </row>
    <row r="13722" spans="1:1" x14ac:dyDescent="0.2">
      <c r="A13722" s="4"/>
    </row>
    <row r="13723" spans="1:1" x14ac:dyDescent="0.2">
      <c r="A13723" s="4"/>
    </row>
    <row r="13724" spans="1:1" x14ac:dyDescent="0.2">
      <c r="A13724" s="4"/>
    </row>
    <row r="13725" spans="1:1" x14ac:dyDescent="0.2">
      <c r="A13725" s="4"/>
    </row>
    <row r="13726" spans="1:1" x14ac:dyDescent="0.2">
      <c r="A13726" s="4"/>
    </row>
    <row r="13727" spans="1:1" x14ac:dyDescent="0.2">
      <c r="A13727" s="4"/>
    </row>
    <row r="13728" spans="1:1" x14ac:dyDescent="0.2">
      <c r="A13728" s="4"/>
    </row>
    <row r="13729" spans="1:1" x14ac:dyDescent="0.2">
      <c r="A13729" s="4"/>
    </row>
    <row r="13730" spans="1:1" x14ac:dyDescent="0.2">
      <c r="A13730" s="4"/>
    </row>
    <row r="13731" spans="1:1" x14ac:dyDescent="0.2">
      <c r="A13731" s="4"/>
    </row>
    <row r="13732" spans="1:1" x14ac:dyDescent="0.2">
      <c r="A13732" s="4"/>
    </row>
    <row r="13733" spans="1:1" x14ac:dyDescent="0.2">
      <c r="A13733" s="4"/>
    </row>
    <row r="13734" spans="1:1" x14ac:dyDescent="0.2">
      <c r="A13734" s="4"/>
    </row>
    <row r="13735" spans="1:1" x14ac:dyDescent="0.2">
      <c r="A13735" s="4"/>
    </row>
    <row r="13736" spans="1:1" x14ac:dyDescent="0.2">
      <c r="A13736" s="4"/>
    </row>
    <row r="13737" spans="1:1" x14ac:dyDescent="0.2">
      <c r="A13737" s="4"/>
    </row>
    <row r="13738" spans="1:1" x14ac:dyDescent="0.2">
      <c r="A13738" s="4"/>
    </row>
    <row r="13739" spans="1:1" x14ac:dyDescent="0.2">
      <c r="A13739" s="4"/>
    </row>
    <row r="13740" spans="1:1" x14ac:dyDescent="0.2">
      <c r="A13740" s="4"/>
    </row>
    <row r="13741" spans="1:1" x14ac:dyDescent="0.2">
      <c r="A13741" s="4"/>
    </row>
    <row r="13742" spans="1:1" x14ac:dyDescent="0.2">
      <c r="A13742" s="4"/>
    </row>
    <row r="13743" spans="1:1" x14ac:dyDescent="0.2">
      <c r="A13743" s="4"/>
    </row>
    <row r="13744" spans="1:1" x14ac:dyDescent="0.2">
      <c r="A13744" s="4"/>
    </row>
    <row r="13745" spans="1:1" x14ac:dyDescent="0.2">
      <c r="A13745" s="4"/>
    </row>
    <row r="13746" spans="1:1" x14ac:dyDescent="0.2">
      <c r="A13746" s="4"/>
    </row>
    <row r="13747" spans="1:1" x14ac:dyDescent="0.2">
      <c r="A13747" s="4"/>
    </row>
    <row r="13748" spans="1:1" x14ac:dyDescent="0.2">
      <c r="A13748" s="4"/>
    </row>
    <row r="13749" spans="1:1" x14ac:dyDescent="0.2">
      <c r="A13749" s="4"/>
    </row>
    <row r="13750" spans="1:1" x14ac:dyDescent="0.2">
      <c r="A13750" s="4"/>
    </row>
    <row r="13751" spans="1:1" x14ac:dyDescent="0.2">
      <c r="A13751" s="4"/>
    </row>
    <row r="13752" spans="1:1" x14ac:dyDescent="0.2">
      <c r="A13752" s="4"/>
    </row>
    <row r="13753" spans="1:1" x14ac:dyDescent="0.2">
      <c r="A13753" s="4"/>
    </row>
    <row r="13754" spans="1:1" x14ac:dyDescent="0.2">
      <c r="A13754" s="4"/>
    </row>
    <row r="13755" spans="1:1" x14ac:dyDescent="0.2">
      <c r="A13755" s="4"/>
    </row>
    <row r="13756" spans="1:1" x14ac:dyDescent="0.2">
      <c r="A13756" s="4"/>
    </row>
    <row r="13757" spans="1:1" x14ac:dyDescent="0.2">
      <c r="A13757" s="4"/>
    </row>
    <row r="13758" spans="1:1" x14ac:dyDescent="0.2">
      <c r="A13758" s="4"/>
    </row>
    <row r="13759" spans="1:1" x14ac:dyDescent="0.2">
      <c r="A13759" s="4"/>
    </row>
    <row r="13760" spans="1:1" x14ac:dyDescent="0.2">
      <c r="A13760" s="4"/>
    </row>
    <row r="13761" spans="1:1" x14ac:dyDescent="0.2">
      <c r="A13761" s="4"/>
    </row>
    <row r="13762" spans="1:1" x14ac:dyDescent="0.2">
      <c r="A13762" s="4"/>
    </row>
    <row r="13763" spans="1:1" x14ac:dyDescent="0.2">
      <c r="A13763" s="4"/>
    </row>
    <row r="13764" spans="1:1" x14ac:dyDescent="0.2">
      <c r="A13764" s="4"/>
    </row>
    <row r="13765" spans="1:1" x14ac:dyDescent="0.2">
      <c r="A13765" s="4"/>
    </row>
    <row r="13766" spans="1:1" x14ac:dyDescent="0.2">
      <c r="A13766" s="4"/>
    </row>
    <row r="13767" spans="1:1" x14ac:dyDescent="0.2">
      <c r="A13767" s="4"/>
    </row>
    <row r="13768" spans="1:1" x14ac:dyDescent="0.2">
      <c r="A13768" s="4"/>
    </row>
    <row r="13769" spans="1:1" x14ac:dyDescent="0.2">
      <c r="A13769" s="4"/>
    </row>
    <row r="13770" spans="1:1" x14ac:dyDescent="0.2">
      <c r="A13770" s="4"/>
    </row>
    <row r="13771" spans="1:1" x14ac:dyDescent="0.2">
      <c r="A13771" s="4"/>
    </row>
    <row r="13772" spans="1:1" x14ac:dyDescent="0.2">
      <c r="A13772" s="4"/>
    </row>
    <row r="13773" spans="1:1" x14ac:dyDescent="0.2">
      <c r="A13773" s="4"/>
    </row>
    <row r="13774" spans="1:1" x14ac:dyDescent="0.2">
      <c r="A13774" s="4"/>
    </row>
    <row r="13775" spans="1:1" x14ac:dyDescent="0.2">
      <c r="A13775" s="4"/>
    </row>
    <row r="13776" spans="1:1" x14ac:dyDescent="0.2">
      <c r="A13776" s="4"/>
    </row>
    <row r="13777" spans="1:1" x14ac:dyDescent="0.2">
      <c r="A13777" s="4"/>
    </row>
    <row r="13778" spans="1:1" x14ac:dyDescent="0.2">
      <c r="A13778" s="4"/>
    </row>
    <row r="13779" spans="1:1" x14ac:dyDescent="0.2">
      <c r="A13779" s="4"/>
    </row>
    <row r="13780" spans="1:1" x14ac:dyDescent="0.2">
      <c r="A13780" s="4"/>
    </row>
    <row r="13781" spans="1:1" x14ac:dyDescent="0.2">
      <c r="A13781" s="4"/>
    </row>
    <row r="13782" spans="1:1" x14ac:dyDescent="0.2">
      <c r="A13782" s="4"/>
    </row>
    <row r="13783" spans="1:1" x14ac:dyDescent="0.2">
      <c r="A13783" s="4"/>
    </row>
    <row r="13784" spans="1:1" x14ac:dyDescent="0.2">
      <c r="A13784" s="4"/>
    </row>
    <row r="13785" spans="1:1" x14ac:dyDescent="0.2">
      <c r="A13785" s="4"/>
    </row>
    <row r="13786" spans="1:1" x14ac:dyDescent="0.2">
      <c r="A13786" s="4"/>
    </row>
    <row r="13787" spans="1:1" x14ac:dyDescent="0.2">
      <c r="A13787" s="4"/>
    </row>
    <row r="13788" spans="1:1" x14ac:dyDescent="0.2">
      <c r="A13788" s="4"/>
    </row>
    <row r="13789" spans="1:1" x14ac:dyDescent="0.2">
      <c r="A13789" s="4"/>
    </row>
    <row r="13790" spans="1:1" x14ac:dyDescent="0.2">
      <c r="A13790" s="4"/>
    </row>
    <row r="13791" spans="1:1" x14ac:dyDescent="0.2">
      <c r="A13791" s="4"/>
    </row>
    <row r="13792" spans="1:1" x14ac:dyDescent="0.2">
      <c r="A13792" s="4"/>
    </row>
    <row r="13793" spans="1:1" x14ac:dyDescent="0.2">
      <c r="A13793" s="4"/>
    </row>
    <row r="13794" spans="1:1" x14ac:dyDescent="0.2">
      <c r="A13794" s="4"/>
    </row>
    <row r="13795" spans="1:1" x14ac:dyDescent="0.2">
      <c r="A13795" s="4"/>
    </row>
    <row r="13796" spans="1:1" x14ac:dyDescent="0.2">
      <c r="A13796" s="4"/>
    </row>
    <row r="13797" spans="1:1" x14ac:dyDescent="0.2">
      <c r="A13797" s="4"/>
    </row>
    <row r="13798" spans="1:1" x14ac:dyDescent="0.2">
      <c r="A13798" s="4"/>
    </row>
    <row r="13799" spans="1:1" x14ac:dyDescent="0.2">
      <c r="A13799" s="4"/>
    </row>
    <row r="13800" spans="1:1" x14ac:dyDescent="0.2">
      <c r="A13800" s="4"/>
    </row>
    <row r="13801" spans="1:1" x14ac:dyDescent="0.2">
      <c r="A13801" s="4"/>
    </row>
    <row r="13802" spans="1:1" x14ac:dyDescent="0.2">
      <c r="A13802" s="4"/>
    </row>
    <row r="13803" spans="1:1" x14ac:dyDescent="0.2">
      <c r="A13803" s="4"/>
    </row>
    <row r="13804" spans="1:1" x14ac:dyDescent="0.2">
      <c r="A13804" s="4"/>
    </row>
    <row r="13805" spans="1:1" x14ac:dyDescent="0.2">
      <c r="A13805" s="4"/>
    </row>
    <row r="13806" spans="1:1" x14ac:dyDescent="0.2">
      <c r="A13806" s="4"/>
    </row>
    <row r="13807" spans="1:1" x14ac:dyDescent="0.2">
      <c r="A13807" s="4"/>
    </row>
    <row r="13808" spans="1:1" x14ac:dyDescent="0.2">
      <c r="A13808" s="4"/>
    </row>
    <row r="13809" spans="1:1" x14ac:dyDescent="0.2">
      <c r="A13809" s="4"/>
    </row>
    <row r="13810" spans="1:1" x14ac:dyDescent="0.2">
      <c r="A13810" s="4"/>
    </row>
    <row r="13811" spans="1:1" x14ac:dyDescent="0.2">
      <c r="A13811" s="4"/>
    </row>
    <row r="13812" spans="1:1" x14ac:dyDescent="0.2">
      <c r="A13812" s="4"/>
    </row>
    <row r="13813" spans="1:1" x14ac:dyDescent="0.2">
      <c r="A13813" s="4"/>
    </row>
    <row r="13814" spans="1:1" x14ac:dyDescent="0.2">
      <c r="A13814" s="4"/>
    </row>
    <row r="13815" spans="1:1" x14ac:dyDescent="0.2">
      <c r="A13815" s="4"/>
    </row>
    <row r="13816" spans="1:1" x14ac:dyDescent="0.2">
      <c r="A13816" s="4"/>
    </row>
    <row r="13817" spans="1:1" x14ac:dyDescent="0.2">
      <c r="A13817" s="4"/>
    </row>
    <row r="13818" spans="1:1" x14ac:dyDescent="0.2">
      <c r="A13818" s="4"/>
    </row>
    <row r="13819" spans="1:1" x14ac:dyDescent="0.2">
      <c r="A13819" s="4"/>
    </row>
    <row r="13820" spans="1:1" x14ac:dyDescent="0.2">
      <c r="A13820" s="4"/>
    </row>
    <row r="13821" spans="1:1" x14ac:dyDescent="0.2">
      <c r="A13821" s="4"/>
    </row>
    <row r="13822" spans="1:1" x14ac:dyDescent="0.2">
      <c r="A13822" s="4"/>
    </row>
    <row r="13823" spans="1:1" x14ac:dyDescent="0.2">
      <c r="A13823" s="4"/>
    </row>
    <row r="13824" spans="1:1" x14ac:dyDescent="0.2">
      <c r="A13824" s="4"/>
    </row>
    <row r="13825" spans="1:1" x14ac:dyDescent="0.2">
      <c r="A13825" s="4"/>
    </row>
    <row r="13826" spans="1:1" x14ac:dyDescent="0.2">
      <c r="A13826" s="4"/>
    </row>
    <row r="13827" spans="1:1" x14ac:dyDescent="0.2">
      <c r="A13827" s="4"/>
    </row>
    <row r="13828" spans="1:1" x14ac:dyDescent="0.2">
      <c r="A13828" s="4"/>
    </row>
    <row r="13829" spans="1:1" x14ac:dyDescent="0.2">
      <c r="A13829" s="4"/>
    </row>
    <row r="13830" spans="1:1" x14ac:dyDescent="0.2">
      <c r="A13830" s="4"/>
    </row>
    <row r="13831" spans="1:1" x14ac:dyDescent="0.2">
      <c r="A13831" s="4"/>
    </row>
    <row r="13832" spans="1:1" x14ac:dyDescent="0.2">
      <c r="A13832" s="4"/>
    </row>
    <row r="13833" spans="1:1" x14ac:dyDescent="0.2">
      <c r="A13833" s="4"/>
    </row>
    <row r="13834" spans="1:1" x14ac:dyDescent="0.2">
      <c r="A13834" s="4"/>
    </row>
    <row r="13835" spans="1:1" x14ac:dyDescent="0.2">
      <c r="A13835" s="4"/>
    </row>
    <row r="13836" spans="1:1" x14ac:dyDescent="0.2">
      <c r="A13836" s="4"/>
    </row>
    <row r="13837" spans="1:1" x14ac:dyDescent="0.2">
      <c r="A13837" s="4"/>
    </row>
    <row r="13838" spans="1:1" x14ac:dyDescent="0.2">
      <c r="A13838" s="4"/>
    </row>
    <row r="13839" spans="1:1" x14ac:dyDescent="0.2">
      <c r="A13839" s="4"/>
    </row>
    <row r="13840" spans="1:1" x14ac:dyDescent="0.2">
      <c r="A13840" s="4"/>
    </row>
    <row r="13841" spans="1:1" x14ac:dyDescent="0.2">
      <c r="A13841" s="4"/>
    </row>
    <row r="13842" spans="1:1" x14ac:dyDescent="0.2">
      <c r="A13842" s="4"/>
    </row>
    <row r="13843" spans="1:1" x14ac:dyDescent="0.2">
      <c r="A13843" s="4"/>
    </row>
    <row r="13844" spans="1:1" x14ac:dyDescent="0.2">
      <c r="A13844" s="4"/>
    </row>
    <row r="13845" spans="1:1" x14ac:dyDescent="0.2">
      <c r="A13845" s="4"/>
    </row>
    <row r="13846" spans="1:1" x14ac:dyDescent="0.2">
      <c r="A13846" s="4"/>
    </row>
    <row r="13847" spans="1:1" x14ac:dyDescent="0.2">
      <c r="A13847" s="4"/>
    </row>
    <row r="13848" spans="1:1" x14ac:dyDescent="0.2">
      <c r="A13848" s="4"/>
    </row>
    <row r="13849" spans="1:1" x14ac:dyDescent="0.2">
      <c r="A13849" s="4"/>
    </row>
    <row r="13850" spans="1:1" x14ac:dyDescent="0.2">
      <c r="A13850" s="4"/>
    </row>
    <row r="13851" spans="1:1" x14ac:dyDescent="0.2">
      <c r="A13851" s="4"/>
    </row>
    <row r="13852" spans="1:1" x14ac:dyDescent="0.2">
      <c r="A13852" s="4"/>
    </row>
    <row r="13853" spans="1:1" x14ac:dyDescent="0.2">
      <c r="A13853" s="4"/>
    </row>
    <row r="13854" spans="1:1" x14ac:dyDescent="0.2">
      <c r="A13854" s="4"/>
    </row>
    <row r="13855" spans="1:1" x14ac:dyDescent="0.2">
      <c r="A13855" s="4"/>
    </row>
    <row r="13856" spans="1:1" x14ac:dyDescent="0.2">
      <c r="A13856" s="4"/>
    </row>
    <row r="13857" spans="1:1" x14ac:dyDescent="0.2">
      <c r="A13857" s="4"/>
    </row>
    <row r="13858" spans="1:1" x14ac:dyDescent="0.2">
      <c r="A13858" s="4"/>
    </row>
    <row r="13859" spans="1:1" x14ac:dyDescent="0.2">
      <c r="A13859" s="4"/>
    </row>
    <row r="13860" spans="1:1" x14ac:dyDescent="0.2">
      <c r="A13860" s="4"/>
    </row>
    <row r="13861" spans="1:1" x14ac:dyDescent="0.2">
      <c r="A13861" s="4"/>
    </row>
    <row r="13862" spans="1:1" x14ac:dyDescent="0.2">
      <c r="A13862" s="4"/>
    </row>
    <row r="13863" spans="1:1" x14ac:dyDescent="0.2">
      <c r="A13863" s="4"/>
    </row>
    <row r="13864" spans="1:1" x14ac:dyDescent="0.2">
      <c r="A13864" s="4"/>
    </row>
    <row r="13865" spans="1:1" x14ac:dyDescent="0.2">
      <c r="A13865" s="4"/>
    </row>
    <row r="13866" spans="1:1" x14ac:dyDescent="0.2">
      <c r="A13866" s="4"/>
    </row>
    <row r="13867" spans="1:1" x14ac:dyDescent="0.2">
      <c r="A13867" s="4"/>
    </row>
    <row r="13868" spans="1:1" x14ac:dyDescent="0.2">
      <c r="A13868" s="4"/>
    </row>
    <row r="13869" spans="1:1" x14ac:dyDescent="0.2">
      <c r="A13869" s="4"/>
    </row>
    <row r="13870" spans="1:1" x14ac:dyDescent="0.2">
      <c r="A13870" s="4"/>
    </row>
    <row r="13871" spans="1:1" x14ac:dyDescent="0.2">
      <c r="A13871" s="4"/>
    </row>
    <row r="13872" spans="1:1" x14ac:dyDescent="0.2">
      <c r="A13872" s="4"/>
    </row>
    <row r="13873" spans="1:1" x14ac:dyDescent="0.2">
      <c r="A13873" s="4"/>
    </row>
    <row r="13874" spans="1:1" x14ac:dyDescent="0.2">
      <c r="A13874" s="4"/>
    </row>
    <row r="13875" spans="1:1" x14ac:dyDescent="0.2">
      <c r="A13875" s="4"/>
    </row>
    <row r="13876" spans="1:1" x14ac:dyDescent="0.2">
      <c r="A13876" s="4"/>
    </row>
    <row r="13877" spans="1:1" x14ac:dyDescent="0.2">
      <c r="A13877" s="4"/>
    </row>
    <row r="13878" spans="1:1" x14ac:dyDescent="0.2">
      <c r="A13878" s="4"/>
    </row>
    <row r="13879" spans="1:1" x14ac:dyDescent="0.2">
      <c r="A13879" s="4"/>
    </row>
    <row r="13880" spans="1:1" x14ac:dyDescent="0.2">
      <c r="A13880" s="4"/>
    </row>
    <row r="13881" spans="1:1" x14ac:dyDescent="0.2">
      <c r="A13881" s="4"/>
    </row>
    <row r="13882" spans="1:1" x14ac:dyDescent="0.2">
      <c r="A13882" s="4"/>
    </row>
    <row r="13883" spans="1:1" x14ac:dyDescent="0.2">
      <c r="A13883" s="4"/>
    </row>
    <row r="13884" spans="1:1" x14ac:dyDescent="0.2">
      <c r="A13884" s="4"/>
    </row>
    <row r="13885" spans="1:1" x14ac:dyDescent="0.2">
      <c r="A13885" s="4"/>
    </row>
    <row r="13886" spans="1:1" x14ac:dyDescent="0.2">
      <c r="A13886" s="4"/>
    </row>
    <row r="13887" spans="1:1" x14ac:dyDescent="0.2">
      <c r="A13887" s="4"/>
    </row>
    <row r="13888" spans="1:1" x14ac:dyDescent="0.2">
      <c r="A13888" s="4"/>
    </row>
    <row r="13889" spans="1:1" x14ac:dyDescent="0.2">
      <c r="A13889" s="4"/>
    </row>
    <row r="13890" spans="1:1" x14ac:dyDescent="0.2">
      <c r="A13890" s="4"/>
    </row>
    <row r="13891" spans="1:1" x14ac:dyDescent="0.2">
      <c r="A13891" s="4"/>
    </row>
    <row r="13892" spans="1:1" x14ac:dyDescent="0.2">
      <c r="A13892" s="4"/>
    </row>
    <row r="13893" spans="1:1" x14ac:dyDescent="0.2">
      <c r="A13893" s="4"/>
    </row>
    <row r="13894" spans="1:1" x14ac:dyDescent="0.2">
      <c r="A13894" s="4"/>
    </row>
    <row r="13895" spans="1:1" x14ac:dyDescent="0.2">
      <c r="A13895" s="4"/>
    </row>
    <row r="13896" spans="1:1" x14ac:dyDescent="0.2">
      <c r="A13896" s="4"/>
    </row>
    <row r="13897" spans="1:1" x14ac:dyDescent="0.2">
      <c r="A13897" s="4"/>
    </row>
    <row r="13898" spans="1:1" x14ac:dyDescent="0.2">
      <c r="A13898" s="4"/>
    </row>
    <row r="13899" spans="1:1" x14ac:dyDescent="0.2">
      <c r="A13899" s="4"/>
    </row>
    <row r="13900" spans="1:1" x14ac:dyDescent="0.2">
      <c r="A13900" s="4"/>
    </row>
    <row r="13901" spans="1:1" x14ac:dyDescent="0.2">
      <c r="A13901" s="4"/>
    </row>
    <row r="13902" spans="1:1" x14ac:dyDescent="0.2">
      <c r="A13902" s="4"/>
    </row>
    <row r="13903" spans="1:1" x14ac:dyDescent="0.2">
      <c r="A13903" s="4"/>
    </row>
    <row r="13904" spans="1:1" x14ac:dyDescent="0.2">
      <c r="A13904" s="4"/>
    </row>
    <row r="13905" spans="1:1" x14ac:dyDescent="0.2">
      <c r="A13905" s="4"/>
    </row>
    <row r="13906" spans="1:1" x14ac:dyDescent="0.2">
      <c r="A13906" s="4"/>
    </row>
    <row r="13907" spans="1:1" x14ac:dyDescent="0.2">
      <c r="A13907" s="4"/>
    </row>
    <row r="13908" spans="1:1" x14ac:dyDescent="0.2">
      <c r="A13908" s="4"/>
    </row>
    <row r="13909" spans="1:1" x14ac:dyDescent="0.2">
      <c r="A13909" s="4"/>
    </row>
    <row r="13910" spans="1:1" x14ac:dyDescent="0.2">
      <c r="A13910" s="4"/>
    </row>
    <row r="13911" spans="1:1" x14ac:dyDescent="0.2">
      <c r="A13911" s="4"/>
    </row>
    <row r="13912" spans="1:1" x14ac:dyDescent="0.2">
      <c r="A13912" s="4"/>
    </row>
    <row r="13913" spans="1:1" x14ac:dyDescent="0.2">
      <c r="A13913" s="4"/>
    </row>
    <row r="13914" spans="1:1" x14ac:dyDescent="0.2">
      <c r="A13914" s="4"/>
    </row>
    <row r="13915" spans="1:1" x14ac:dyDescent="0.2">
      <c r="A13915" s="4"/>
    </row>
    <row r="13916" spans="1:1" x14ac:dyDescent="0.2">
      <c r="A13916" s="4"/>
    </row>
    <row r="13917" spans="1:1" x14ac:dyDescent="0.2">
      <c r="A13917" s="4"/>
    </row>
    <row r="13918" spans="1:1" x14ac:dyDescent="0.2">
      <c r="A13918" s="4"/>
    </row>
    <row r="13919" spans="1:1" x14ac:dyDescent="0.2">
      <c r="A13919" s="4"/>
    </row>
    <row r="13920" spans="1:1" x14ac:dyDescent="0.2">
      <c r="A13920" s="4"/>
    </row>
    <row r="13921" spans="1:1" x14ac:dyDescent="0.2">
      <c r="A13921" s="4"/>
    </row>
    <row r="13922" spans="1:1" x14ac:dyDescent="0.2">
      <c r="A13922" s="4"/>
    </row>
    <row r="13923" spans="1:1" x14ac:dyDescent="0.2">
      <c r="A13923" s="4"/>
    </row>
    <row r="13924" spans="1:1" x14ac:dyDescent="0.2">
      <c r="A13924" s="4"/>
    </row>
    <row r="13925" spans="1:1" x14ac:dyDescent="0.2">
      <c r="A13925" s="4"/>
    </row>
    <row r="13926" spans="1:1" x14ac:dyDescent="0.2">
      <c r="A13926" s="4"/>
    </row>
    <row r="13927" spans="1:1" x14ac:dyDescent="0.2">
      <c r="A13927" s="4"/>
    </row>
    <row r="13928" spans="1:1" x14ac:dyDescent="0.2">
      <c r="A13928" s="4"/>
    </row>
    <row r="13929" spans="1:1" x14ac:dyDescent="0.2">
      <c r="A13929" s="4"/>
    </row>
    <row r="13930" spans="1:1" x14ac:dyDescent="0.2">
      <c r="A13930" s="4"/>
    </row>
    <row r="13931" spans="1:1" x14ac:dyDescent="0.2">
      <c r="A13931" s="4"/>
    </row>
    <row r="13932" spans="1:1" x14ac:dyDescent="0.2">
      <c r="A13932" s="4"/>
    </row>
    <row r="13933" spans="1:1" x14ac:dyDescent="0.2">
      <c r="A13933" s="4"/>
    </row>
    <row r="13934" spans="1:1" x14ac:dyDescent="0.2">
      <c r="A13934" s="4"/>
    </row>
    <row r="13935" spans="1:1" x14ac:dyDescent="0.2">
      <c r="A13935" s="4"/>
    </row>
    <row r="13936" spans="1:1" x14ac:dyDescent="0.2">
      <c r="A13936" s="4"/>
    </row>
    <row r="13937" spans="1:1" x14ac:dyDescent="0.2">
      <c r="A13937" s="4"/>
    </row>
    <row r="13938" spans="1:1" x14ac:dyDescent="0.2">
      <c r="A13938" s="4"/>
    </row>
    <row r="13939" spans="1:1" x14ac:dyDescent="0.2">
      <c r="A13939" s="4"/>
    </row>
    <row r="13940" spans="1:1" x14ac:dyDescent="0.2">
      <c r="A13940" s="4"/>
    </row>
    <row r="13941" spans="1:1" x14ac:dyDescent="0.2">
      <c r="A13941" s="4"/>
    </row>
    <row r="13942" spans="1:1" x14ac:dyDescent="0.2">
      <c r="A13942" s="4"/>
    </row>
    <row r="13943" spans="1:1" x14ac:dyDescent="0.2">
      <c r="A13943" s="4"/>
    </row>
    <row r="13944" spans="1:1" x14ac:dyDescent="0.2">
      <c r="A13944" s="4"/>
    </row>
    <row r="13945" spans="1:1" x14ac:dyDescent="0.2">
      <c r="A13945" s="4"/>
    </row>
    <row r="13946" spans="1:1" x14ac:dyDescent="0.2">
      <c r="A13946" s="4"/>
    </row>
    <row r="13947" spans="1:1" x14ac:dyDescent="0.2">
      <c r="A13947" s="4"/>
    </row>
    <row r="13948" spans="1:1" x14ac:dyDescent="0.2">
      <c r="A13948" s="4"/>
    </row>
    <row r="13949" spans="1:1" x14ac:dyDescent="0.2">
      <c r="A13949" s="4"/>
    </row>
    <row r="13950" spans="1:1" x14ac:dyDescent="0.2">
      <c r="A13950" s="4"/>
    </row>
    <row r="13951" spans="1:1" x14ac:dyDescent="0.2">
      <c r="A13951" s="4"/>
    </row>
    <row r="13952" spans="1:1" x14ac:dyDescent="0.2">
      <c r="A13952" s="4"/>
    </row>
    <row r="13953" spans="1:1" x14ac:dyDescent="0.2">
      <c r="A13953" s="4"/>
    </row>
    <row r="13954" spans="1:1" x14ac:dyDescent="0.2">
      <c r="A13954" s="4"/>
    </row>
    <row r="13955" spans="1:1" x14ac:dyDescent="0.2">
      <c r="A13955" s="4"/>
    </row>
    <row r="13956" spans="1:1" x14ac:dyDescent="0.2">
      <c r="A13956" s="4"/>
    </row>
    <row r="13957" spans="1:1" x14ac:dyDescent="0.2">
      <c r="A13957" s="4"/>
    </row>
    <row r="13958" spans="1:1" x14ac:dyDescent="0.2">
      <c r="A13958" s="4"/>
    </row>
    <row r="13959" spans="1:1" x14ac:dyDescent="0.2">
      <c r="A13959" s="4"/>
    </row>
    <row r="13960" spans="1:1" x14ac:dyDescent="0.2">
      <c r="A13960" s="4"/>
    </row>
    <row r="13961" spans="1:1" x14ac:dyDescent="0.2">
      <c r="A13961" s="4"/>
    </row>
    <row r="13962" spans="1:1" x14ac:dyDescent="0.2">
      <c r="A13962" s="4"/>
    </row>
    <row r="13963" spans="1:1" x14ac:dyDescent="0.2">
      <c r="A13963" s="4"/>
    </row>
    <row r="13964" spans="1:1" x14ac:dyDescent="0.2">
      <c r="A13964" s="4"/>
    </row>
    <row r="13965" spans="1:1" x14ac:dyDescent="0.2">
      <c r="A13965" s="4"/>
    </row>
    <row r="13966" spans="1:1" x14ac:dyDescent="0.2">
      <c r="A13966" s="4"/>
    </row>
    <row r="13967" spans="1:1" x14ac:dyDescent="0.2">
      <c r="A13967" s="4"/>
    </row>
    <row r="13968" spans="1:1" x14ac:dyDescent="0.2">
      <c r="A13968" s="4"/>
    </row>
    <row r="13969" spans="1:1" x14ac:dyDescent="0.2">
      <c r="A13969" s="4"/>
    </row>
    <row r="13970" spans="1:1" x14ac:dyDescent="0.2">
      <c r="A13970" s="4"/>
    </row>
    <row r="13971" spans="1:1" x14ac:dyDescent="0.2">
      <c r="A13971" s="4"/>
    </row>
    <row r="13972" spans="1:1" x14ac:dyDescent="0.2">
      <c r="A13972" s="4"/>
    </row>
    <row r="13973" spans="1:1" x14ac:dyDescent="0.2">
      <c r="A13973" s="4"/>
    </row>
    <row r="13974" spans="1:1" x14ac:dyDescent="0.2">
      <c r="A13974" s="4"/>
    </row>
    <row r="13975" spans="1:1" x14ac:dyDescent="0.2">
      <c r="A13975" s="4"/>
    </row>
    <row r="13976" spans="1:1" x14ac:dyDescent="0.2">
      <c r="A13976" s="4"/>
    </row>
    <row r="13977" spans="1:1" x14ac:dyDescent="0.2">
      <c r="A13977" s="4"/>
    </row>
    <row r="13978" spans="1:1" x14ac:dyDescent="0.2">
      <c r="A13978" s="4"/>
    </row>
    <row r="13979" spans="1:1" x14ac:dyDescent="0.2">
      <c r="A13979" s="4"/>
    </row>
    <row r="13980" spans="1:1" x14ac:dyDescent="0.2">
      <c r="A13980" s="4"/>
    </row>
    <row r="13981" spans="1:1" x14ac:dyDescent="0.2">
      <c r="A13981" s="4"/>
    </row>
    <row r="13982" spans="1:1" x14ac:dyDescent="0.2">
      <c r="A13982" s="4"/>
    </row>
    <row r="13983" spans="1:1" x14ac:dyDescent="0.2">
      <c r="A13983" s="4"/>
    </row>
    <row r="13984" spans="1:1" x14ac:dyDescent="0.2">
      <c r="A13984" s="4"/>
    </row>
    <row r="13985" spans="1:1" x14ac:dyDescent="0.2">
      <c r="A13985" s="4"/>
    </row>
    <row r="13986" spans="1:1" x14ac:dyDescent="0.2">
      <c r="A13986" s="4"/>
    </row>
    <row r="13987" spans="1:1" x14ac:dyDescent="0.2">
      <c r="A13987" s="4"/>
    </row>
    <row r="13988" spans="1:1" x14ac:dyDescent="0.2">
      <c r="A13988" s="4"/>
    </row>
    <row r="13989" spans="1:1" x14ac:dyDescent="0.2">
      <c r="A13989" s="4"/>
    </row>
    <row r="13990" spans="1:1" x14ac:dyDescent="0.2">
      <c r="A13990" s="4"/>
    </row>
    <row r="13991" spans="1:1" x14ac:dyDescent="0.2">
      <c r="A13991" s="4"/>
    </row>
    <row r="13992" spans="1:1" x14ac:dyDescent="0.2">
      <c r="A13992" s="4"/>
    </row>
    <row r="13993" spans="1:1" x14ac:dyDescent="0.2">
      <c r="A13993" s="4"/>
    </row>
    <row r="13994" spans="1:1" x14ac:dyDescent="0.2">
      <c r="A13994" s="4"/>
    </row>
    <row r="13995" spans="1:1" x14ac:dyDescent="0.2">
      <c r="A13995" s="4"/>
    </row>
    <row r="13996" spans="1:1" x14ac:dyDescent="0.2">
      <c r="A13996" s="4"/>
    </row>
    <row r="13997" spans="1:1" x14ac:dyDescent="0.2">
      <c r="A13997" s="4"/>
    </row>
    <row r="13998" spans="1:1" x14ac:dyDescent="0.2">
      <c r="A13998" s="4"/>
    </row>
    <row r="13999" spans="1:1" x14ac:dyDescent="0.2">
      <c r="A13999" s="4"/>
    </row>
    <row r="14000" spans="1:1" x14ac:dyDescent="0.2">
      <c r="A14000" s="4"/>
    </row>
    <row r="14001" spans="1:1" x14ac:dyDescent="0.2">
      <c r="A14001" s="4"/>
    </row>
    <row r="14002" spans="1:1" x14ac:dyDescent="0.2">
      <c r="A14002" s="4"/>
    </row>
    <row r="14003" spans="1:1" x14ac:dyDescent="0.2">
      <c r="A14003" s="4"/>
    </row>
    <row r="14004" spans="1:1" x14ac:dyDescent="0.2">
      <c r="A14004" s="4"/>
    </row>
    <row r="14005" spans="1:1" x14ac:dyDescent="0.2">
      <c r="A14005" s="4"/>
    </row>
    <row r="14006" spans="1:1" x14ac:dyDescent="0.2">
      <c r="A14006" s="4"/>
    </row>
    <row r="14007" spans="1:1" x14ac:dyDescent="0.2">
      <c r="A14007" s="4"/>
    </row>
    <row r="14008" spans="1:1" x14ac:dyDescent="0.2">
      <c r="A14008" s="4"/>
    </row>
    <row r="14009" spans="1:1" x14ac:dyDescent="0.2">
      <c r="A14009" s="4"/>
    </row>
    <row r="14010" spans="1:1" x14ac:dyDescent="0.2">
      <c r="A14010" s="4"/>
    </row>
    <row r="14011" spans="1:1" x14ac:dyDescent="0.2">
      <c r="A14011" s="4"/>
    </row>
    <row r="14012" spans="1:1" x14ac:dyDescent="0.2">
      <c r="A14012" s="4"/>
    </row>
    <row r="14013" spans="1:1" x14ac:dyDescent="0.2">
      <c r="A14013" s="4"/>
    </row>
    <row r="14014" spans="1:1" x14ac:dyDescent="0.2">
      <c r="A14014" s="4"/>
    </row>
    <row r="14015" spans="1:1" x14ac:dyDescent="0.2">
      <c r="A14015" s="4"/>
    </row>
    <row r="14016" spans="1:1" x14ac:dyDescent="0.2">
      <c r="A14016" s="4"/>
    </row>
    <row r="14017" spans="1:1" x14ac:dyDescent="0.2">
      <c r="A14017" s="4"/>
    </row>
    <row r="14018" spans="1:1" x14ac:dyDescent="0.2">
      <c r="A14018" s="4"/>
    </row>
    <row r="14019" spans="1:1" x14ac:dyDescent="0.2">
      <c r="A14019" s="4"/>
    </row>
    <row r="14020" spans="1:1" x14ac:dyDescent="0.2">
      <c r="A14020" s="4"/>
    </row>
    <row r="14021" spans="1:1" x14ac:dyDescent="0.2">
      <c r="A14021" s="4"/>
    </row>
    <row r="14022" spans="1:1" x14ac:dyDescent="0.2">
      <c r="A14022" s="4"/>
    </row>
    <row r="14023" spans="1:1" x14ac:dyDescent="0.2">
      <c r="A14023" s="4"/>
    </row>
    <row r="14024" spans="1:1" x14ac:dyDescent="0.2">
      <c r="A14024" s="4"/>
    </row>
    <row r="14025" spans="1:1" x14ac:dyDescent="0.2">
      <c r="A14025" s="4"/>
    </row>
    <row r="14026" spans="1:1" x14ac:dyDescent="0.2">
      <c r="A14026" s="4"/>
    </row>
    <row r="14027" spans="1:1" x14ac:dyDescent="0.2">
      <c r="A14027" s="4"/>
    </row>
    <row r="14028" spans="1:1" x14ac:dyDescent="0.2">
      <c r="A14028" s="4"/>
    </row>
    <row r="14029" spans="1:1" x14ac:dyDescent="0.2">
      <c r="A14029" s="4"/>
    </row>
    <row r="14030" spans="1:1" x14ac:dyDescent="0.2">
      <c r="A14030" s="4"/>
    </row>
    <row r="14031" spans="1:1" x14ac:dyDescent="0.2">
      <c r="A14031" s="4"/>
    </row>
    <row r="14032" spans="1:1" x14ac:dyDescent="0.2">
      <c r="A14032" s="4"/>
    </row>
    <row r="14033" spans="1:1" x14ac:dyDescent="0.2">
      <c r="A14033" s="4"/>
    </row>
    <row r="14034" spans="1:1" x14ac:dyDescent="0.2">
      <c r="A14034" s="4"/>
    </row>
    <row r="14035" spans="1:1" x14ac:dyDescent="0.2">
      <c r="A14035" s="4"/>
    </row>
    <row r="14036" spans="1:1" x14ac:dyDescent="0.2">
      <c r="A14036" s="4"/>
    </row>
    <row r="14037" spans="1:1" x14ac:dyDescent="0.2">
      <c r="A14037" s="4"/>
    </row>
    <row r="14038" spans="1:1" x14ac:dyDescent="0.2">
      <c r="A14038" s="4"/>
    </row>
    <row r="14039" spans="1:1" x14ac:dyDescent="0.2">
      <c r="A14039" s="4"/>
    </row>
    <row r="14040" spans="1:1" x14ac:dyDescent="0.2">
      <c r="A14040" s="4"/>
    </row>
    <row r="14041" spans="1:1" x14ac:dyDescent="0.2">
      <c r="A14041" s="4"/>
    </row>
    <row r="14042" spans="1:1" x14ac:dyDescent="0.2">
      <c r="A14042" s="4"/>
    </row>
    <row r="14043" spans="1:1" x14ac:dyDescent="0.2">
      <c r="A14043" s="4"/>
    </row>
    <row r="14044" spans="1:1" x14ac:dyDescent="0.2">
      <c r="A14044" s="4"/>
    </row>
    <row r="14045" spans="1:1" x14ac:dyDescent="0.2">
      <c r="A14045" s="4"/>
    </row>
    <row r="14046" spans="1:1" x14ac:dyDescent="0.2">
      <c r="A14046" s="4"/>
    </row>
    <row r="14047" spans="1:1" x14ac:dyDescent="0.2">
      <c r="A14047" s="4"/>
    </row>
    <row r="14048" spans="1:1" x14ac:dyDescent="0.2">
      <c r="A14048" s="4"/>
    </row>
    <row r="14049" spans="1:1" x14ac:dyDescent="0.2">
      <c r="A14049" s="4"/>
    </row>
    <row r="14050" spans="1:1" x14ac:dyDescent="0.2">
      <c r="A14050" s="4"/>
    </row>
    <row r="14051" spans="1:1" x14ac:dyDescent="0.2">
      <c r="A14051" s="4"/>
    </row>
    <row r="14052" spans="1:1" x14ac:dyDescent="0.2">
      <c r="A14052" s="4"/>
    </row>
    <row r="14053" spans="1:1" x14ac:dyDescent="0.2">
      <c r="A14053" s="4"/>
    </row>
    <row r="14054" spans="1:1" x14ac:dyDescent="0.2">
      <c r="A14054" s="4"/>
    </row>
    <row r="14055" spans="1:1" x14ac:dyDescent="0.2">
      <c r="A14055" s="4"/>
    </row>
    <row r="14056" spans="1:1" x14ac:dyDescent="0.2">
      <c r="A14056" s="4"/>
    </row>
    <row r="14057" spans="1:1" x14ac:dyDescent="0.2">
      <c r="A14057" s="4"/>
    </row>
    <row r="14058" spans="1:1" x14ac:dyDescent="0.2">
      <c r="A14058" s="4"/>
    </row>
    <row r="14059" spans="1:1" x14ac:dyDescent="0.2">
      <c r="A14059" s="4"/>
    </row>
    <row r="14060" spans="1:1" x14ac:dyDescent="0.2">
      <c r="A14060" s="4"/>
    </row>
    <row r="14061" spans="1:1" x14ac:dyDescent="0.2">
      <c r="A14061" s="4"/>
    </row>
    <row r="14062" spans="1:1" x14ac:dyDescent="0.2">
      <c r="A14062" s="4"/>
    </row>
    <row r="14063" spans="1:1" x14ac:dyDescent="0.2">
      <c r="A14063" s="4"/>
    </row>
    <row r="14064" spans="1:1" x14ac:dyDescent="0.2">
      <c r="A14064" s="4"/>
    </row>
    <row r="14065" spans="1:1" x14ac:dyDescent="0.2">
      <c r="A14065" s="4"/>
    </row>
    <row r="14066" spans="1:1" x14ac:dyDescent="0.2">
      <c r="A14066" s="4"/>
    </row>
    <row r="14067" spans="1:1" x14ac:dyDescent="0.2">
      <c r="A14067" s="4"/>
    </row>
    <row r="14068" spans="1:1" x14ac:dyDescent="0.2">
      <c r="A14068" s="4"/>
    </row>
    <row r="14069" spans="1:1" x14ac:dyDescent="0.2">
      <c r="A14069" s="4"/>
    </row>
    <row r="14070" spans="1:1" x14ac:dyDescent="0.2">
      <c r="A14070" s="4"/>
    </row>
    <row r="14071" spans="1:1" x14ac:dyDescent="0.2">
      <c r="A14071" s="4"/>
    </row>
    <row r="14072" spans="1:1" x14ac:dyDescent="0.2">
      <c r="A14072" s="4"/>
    </row>
    <row r="14073" spans="1:1" x14ac:dyDescent="0.2">
      <c r="A14073" s="4"/>
    </row>
    <row r="14074" spans="1:1" x14ac:dyDescent="0.2">
      <c r="A14074" s="4"/>
    </row>
    <row r="14075" spans="1:1" x14ac:dyDescent="0.2">
      <c r="A14075" s="4"/>
    </row>
    <row r="14076" spans="1:1" x14ac:dyDescent="0.2">
      <c r="A14076" s="4"/>
    </row>
    <row r="14077" spans="1:1" x14ac:dyDescent="0.2">
      <c r="A14077" s="4"/>
    </row>
    <row r="14078" spans="1:1" x14ac:dyDescent="0.2">
      <c r="A14078" s="4"/>
    </row>
    <row r="14079" spans="1:1" x14ac:dyDescent="0.2">
      <c r="A14079" s="4"/>
    </row>
    <row r="14080" spans="1:1" x14ac:dyDescent="0.2">
      <c r="A14080" s="4"/>
    </row>
    <row r="14081" spans="1:1" x14ac:dyDescent="0.2">
      <c r="A14081" s="4"/>
    </row>
    <row r="14082" spans="1:1" x14ac:dyDescent="0.2">
      <c r="A14082" s="4"/>
    </row>
    <row r="14083" spans="1:1" x14ac:dyDescent="0.2">
      <c r="A14083" s="4"/>
    </row>
    <row r="14084" spans="1:1" x14ac:dyDescent="0.2">
      <c r="A14084" s="4"/>
    </row>
    <row r="14085" spans="1:1" x14ac:dyDescent="0.2">
      <c r="A14085" s="4"/>
    </row>
    <row r="14086" spans="1:1" x14ac:dyDescent="0.2">
      <c r="A14086" s="4"/>
    </row>
    <row r="14087" spans="1:1" x14ac:dyDescent="0.2">
      <c r="A14087" s="4"/>
    </row>
    <row r="14088" spans="1:1" x14ac:dyDescent="0.2">
      <c r="A14088" s="4"/>
    </row>
    <row r="14089" spans="1:1" x14ac:dyDescent="0.2">
      <c r="A14089" s="4"/>
    </row>
    <row r="14090" spans="1:1" x14ac:dyDescent="0.2">
      <c r="A14090" s="4"/>
    </row>
    <row r="14091" spans="1:1" x14ac:dyDescent="0.2">
      <c r="A14091" s="4"/>
    </row>
    <row r="14092" spans="1:1" x14ac:dyDescent="0.2">
      <c r="A14092" s="4"/>
    </row>
    <row r="14093" spans="1:1" x14ac:dyDescent="0.2">
      <c r="A14093" s="4"/>
    </row>
    <row r="14094" spans="1:1" x14ac:dyDescent="0.2">
      <c r="A14094" s="4"/>
    </row>
    <row r="14095" spans="1:1" x14ac:dyDescent="0.2">
      <c r="A14095" s="4"/>
    </row>
    <row r="14096" spans="1:1" x14ac:dyDescent="0.2">
      <c r="A14096" s="4"/>
    </row>
    <row r="14097" spans="1:1" x14ac:dyDescent="0.2">
      <c r="A14097" s="4"/>
    </row>
    <row r="14098" spans="1:1" x14ac:dyDescent="0.2">
      <c r="A14098" s="4"/>
    </row>
    <row r="14099" spans="1:1" x14ac:dyDescent="0.2">
      <c r="A14099" s="4"/>
    </row>
    <row r="14100" spans="1:1" x14ac:dyDescent="0.2">
      <c r="A14100" s="4"/>
    </row>
    <row r="14101" spans="1:1" x14ac:dyDescent="0.2">
      <c r="A14101" s="4"/>
    </row>
    <row r="14102" spans="1:1" x14ac:dyDescent="0.2">
      <c r="A14102" s="4"/>
    </row>
    <row r="14103" spans="1:1" x14ac:dyDescent="0.2">
      <c r="A14103" s="4"/>
    </row>
    <row r="14104" spans="1:1" x14ac:dyDescent="0.2">
      <c r="A14104" s="4"/>
    </row>
    <row r="14105" spans="1:1" x14ac:dyDescent="0.2">
      <c r="A14105" s="4"/>
    </row>
    <row r="14106" spans="1:1" x14ac:dyDescent="0.2">
      <c r="A14106" s="4"/>
    </row>
    <row r="14107" spans="1:1" x14ac:dyDescent="0.2">
      <c r="A14107" s="4"/>
    </row>
    <row r="14108" spans="1:1" x14ac:dyDescent="0.2">
      <c r="A14108" s="4"/>
    </row>
    <row r="14109" spans="1:1" x14ac:dyDescent="0.2">
      <c r="A14109" s="4"/>
    </row>
    <row r="14110" spans="1:1" x14ac:dyDescent="0.2">
      <c r="A14110" s="4"/>
    </row>
    <row r="14111" spans="1:1" x14ac:dyDescent="0.2">
      <c r="A14111" s="4"/>
    </row>
    <row r="14112" spans="1:1" x14ac:dyDescent="0.2">
      <c r="A14112" s="4"/>
    </row>
    <row r="14113" spans="1:1" x14ac:dyDescent="0.2">
      <c r="A14113" s="4"/>
    </row>
    <row r="14114" spans="1:1" x14ac:dyDescent="0.2">
      <c r="A14114" s="4"/>
    </row>
    <row r="14115" spans="1:1" x14ac:dyDescent="0.2">
      <c r="A14115" s="4"/>
    </row>
    <row r="14116" spans="1:1" x14ac:dyDescent="0.2">
      <c r="A14116" s="4"/>
    </row>
    <row r="14117" spans="1:1" x14ac:dyDescent="0.2">
      <c r="A14117" s="4"/>
    </row>
    <row r="14118" spans="1:1" x14ac:dyDescent="0.2">
      <c r="A14118" s="4"/>
    </row>
    <row r="14119" spans="1:1" x14ac:dyDescent="0.2">
      <c r="A14119" s="4"/>
    </row>
    <row r="14120" spans="1:1" x14ac:dyDescent="0.2">
      <c r="A14120" s="4"/>
    </row>
    <row r="14121" spans="1:1" x14ac:dyDescent="0.2">
      <c r="A14121" s="4"/>
    </row>
    <row r="14122" spans="1:1" x14ac:dyDescent="0.2">
      <c r="A14122" s="4"/>
    </row>
    <row r="14123" spans="1:1" x14ac:dyDescent="0.2">
      <c r="A14123" s="4"/>
    </row>
    <row r="14124" spans="1:1" x14ac:dyDescent="0.2">
      <c r="A14124" s="4"/>
    </row>
    <row r="14125" spans="1:1" x14ac:dyDescent="0.2">
      <c r="A14125" s="4"/>
    </row>
    <row r="14126" spans="1:1" x14ac:dyDescent="0.2">
      <c r="A14126" s="4"/>
    </row>
    <row r="14127" spans="1:1" x14ac:dyDescent="0.2">
      <c r="A14127" s="4"/>
    </row>
    <row r="14128" spans="1:1" x14ac:dyDescent="0.2">
      <c r="A14128" s="4"/>
    </row>
    <row r="14129" spans="1:1" x14ac:dyDescent="0.2">
      <c r="A14129" s="4"/>
    </row>
    <row r="14130" spans="1:1" x14ac:dyDescent="0.2">
      <c r="A14130" s="4"/>
    </row>
    <row r="14131" spans="1:1" x14ac:dyDescent="0.2">
      <c r="A14131" s="4"/>
    </row>
    <row r="14132" spans="1:1" x14ac:dyDescent="0.2">
      <c r="A14132" s="4"/>
    </row>
    <row r="14133" spans="1:1" x14ac:dyDescent="0.2">
      <c r="A14133" s="4"/>
    </row>
    <row r="14134" spans="1:1" x14ac:dyDescent="0.2">
      <c r="A14134" s="4"/>
    </row>
    <row r="14135" spans="1:1" x14ac:dyDescent="0.2">
      <c r="A14135" s="4"/>
    </row>
    <row r="14136" spans="1:1" x14ac:dyDescent="0.2">
      <c r="A14136" s="4"/>
    </row>
    <row r="14137" spans="1:1" x14ac:dyDescent="0.2">
      <c r="A14137" s="4"/>
    </row>
    <row r="14138" spans="1:1" x14ac:dyDescent="0.2">
      <c r="A14138" s="4"/>
    </row>
    <row r="14139" spans="1:1" x14ac:dyDescent="0.2">
      <c r="A14139" s="4"/>
    </row>
    <row r="14140" spans="1:1" x14ac:dyDescent="0.2">
      <c r="A14140" s="4"/>
    </row>
    <row r="14141" spans="1:1" x14ac:dyDescent="0.2">
      <c r="A14141" s="4"/>
    </row>
    <row r="14142" spans="1:1" x14ac:dyDescent="0.2">
      <c r="A14142" s="4"/>
    </row>
    <row r="14143" spans="1:1" x14ac:dyDescent="0.2">
      <c r="A14143" s="4"/>
    </row>
    <row r="14144" spans="1:1" x14ac:dyDescent="0.2">
      <c r="A14144" s="4"/>
    </row>
    <row r="14145" spans="1:1" x14ac:dyDescent="0.2">
      <c r="A14145" s="4"/>
    </row>
    <row r="14146" spans="1:1" x14ac:dyDescent="0.2">
      <c r="A14146" s="4"/>
    </row>
    <row r="14147" spans="1:1" x14ac:dyDescent="0.2">
      <c r="A14147" s="4"/>
    </row>
    <row r="14148" spans="1:1" x14ac:dyDescent="0.2">
      <c r="A14148" s="4"/>
    </row>
    <row r="14149" spans="1:1" x14ac:dyDescent="0.2">
      <c r="A14149" s="4"/>
    </row>
    <row r="14150" spans="1:1" x14ac:dyDescent="0.2">
      <c r="A14150" s="4"/>
    </row>
    <row r="14151" spans="1:1" x14ac:dyDescent="0.2">
      <c r="A14151" s="4"/>
    </row>
    <row r="14152" spans="1:1" x14ac:dyDescent="0.2">
      <c r="A14152" s="4"/>
    </row>
    <row r="14153" spans="1:1" x14ac:dyDescent="0.2">
      <c r="A14153" s="4"/>
    </row>
    <row r="14154" spans="1:1" x14ac:dyDescent="0.2">
      <c r="A14154" s="4"/>
    </row>
    <row r="14155" spans="1:1" x14ac:dyDescent="0.2">
      <c r="A14155" s="4"/>
    </row>
    <row r="14156" spans="1:1" x14ac:dyDescent="0.2">
      <c r="A14156" s="4"/>
    </row>
    <row r="14157" spans="1:1" x14ac:dyDescent="0.2">
      <c r="A14157" s="4"/>
    </row>
    <row r="14158" spans="1:1" x14ac:dyDescent="0.2">
      <c r="A14158" s="4"/>
    </row>
    <row r="14159" spans="1:1" x14ac:dyDescent="0.2">
      <c r="A14159" s="4"/>
    </row>
    <row r="14160" spans="1:1" x14ac:dyDescent="0.2">
      <c r="A14160" s="4"/>
    </row>
    <row r="14161" spans="1:1" x14ac:dyDescent="0.2">
      <c r="A14161" s="4"/>
    </row>
    <row r="14162" spans="1:1" x14ac:dyDescent="0.2">
      <c r="A14162" s="4"/>
    </row>
    <row r="14163" spans="1:1" x14ac:dyDescent="0.2">
      <c r="A14163" s="4"/>
    </row>
    <row r="14164" spans="1:1" x14ac:dyDescent="0.2">
      <c r="A14164" s="4"/>
    </row>
    <row r="14165" spans="1:1" x14ac:dyDescent="0.2">
      <c r="A14165" s="4"/>
    </row>
    <row r="14166" spans="1:1" x14ac:dyDescent="0.2">
      <c r="A14166" s="4"/>
    </row>
    <row r="14167" spans="1:1" x14ac:dyDescent="0.2">
      <c r="A14167" s="4"/>
    </row>
    <row r="14168" spans="1:1" x14ac:dyDescent="0.2">
      <c r="A14168" s="4"/>
    </row>
    <row r="14169" spans="1:1" x14ac:dyDescent="0.2">
      <c r="A14169" s="4"/>
    </row>
    <row r="14170" spans="1:1" x14ac:dyDescent="0.2">
      <c r="A14170" s="4"/>
    </row>
    <row r="14171" spans="1:1" x14ac:dyDescent="0.2">
      <c r="A14171" s="4"/>
    </row>
    <row r="14172" spans="1:1" x14ac:dyDescent="0.2">
      <c r="A14172" s="4"/>
    </row>
    <row r="14173" spans="1:1" x14ac:dyDescent="0.2">
      <c r="A14173" s="4"/>
    </row>
    <row r="14174" spans="1:1" x14ac:dyDescent="0.2">
      <c r="A14174" s="4"/>
    </row>
    <row r="14175" spans="1:1" x14ac:dyDescent="0.2">
      <c r="A14175" s="4"/>
    </row>
    <row r="14176" spans="1:1" x14ac:dyDescent="0.2">
      <c r="A14176" s="4"/>
    </row>
    <row r="14177" spans="1:1" x14ac:dyDescent="0.2">
      <c r="A14177" s="4"/>
    </row>
    <row r="14178" spans="1:1" x14ac:dyDescent="0.2">
      <c r="A14178" s="4"/>
    </row>
    <row r="14179" spans="1:1" x14ac:dyDescent="0.2">
      <c r="A14179" s="4"/>
    </row>
    <row r="14180" spans="1:1" x14ac:dyDescent="0.2">
      <c r="A14180" s="4"/>
    </row>
    <row r="14181" spans="1:1" x14ac:dyDescent="0.2">
      <c r="A14181" s="4"/>
    </row>
    <row r="14182" spans="1:1" x14ac:dyDescent="0.2">
      <c r="A14182" s="4"/>
    </row>
    <row r="14183" spans="1:1" x14ac:dyDescent="0.2">
      <c r="A14183" s="4"/>
    </row>
    <row r="14184" spans="1:1" x14ac:dyDescent="0.2">
      <c r="A14184" s="4"/>
    </row>
    <row r="14185" spans="1:1" x14ac:dyDescent="0.2">
      <c r="A14185" s="4"/>
    </row>
    <row r="14186" spans="1:1" x14ac:dyDescent="0.2">
      <c r="A14186" s="4"/>
    </row>
    <row r="14187" spans="1:1" x14ac:dyDescent="0.2">
      <c r="A14187" s="4"/>
    </row>
    <row r="14188" spans="1:1" x14ac:dyDescent="0.2">
      <c r="A14188" s="4"/>
    </row>
    <row r="14189" spans="1:1" x14ac:dyDescent="0.2">
      <c r="A14189" s="4"/>
    </row>
    <row r="14190" spans="1:1" x14ac:dyDescent="0.2">
      <c r="A14190" s="4"/>
    </row>
    <row r="14191" spans="1:1" x14ac:dyDescent="0.2">
      <c r="A14191" s="4"/>
    </row>
    <row r="14192" spans="1:1" x14ac:dyDescent="0.2">
      <c r="A14192" s="4"/>
    </row>
    <row r="14193" spans="1:1" x14ac:dyDescent="0.2">
      <c r="A14193" s="4"/>
    </row>
    <row r="14194" spans="1:1" x14ac:dyDescent="0.2">
      <c r="A14194" s="4"/>
    </row>
    <row r="14195" spans="1:1" x14ac:dyDescent="0.2">
      <c r="A14195" s="4"/>
    </row>
    <row r="14196" spans="1:1" x14ac:dyDescent="0.2">
      <c r="A14196" s="4"/>
    </row>
    <row r="14197" spans="1:1" x14ac:dyDescent="0.2">
      <c r="A14197" s="4"/>
    </row>
    <row r="14198" spans="1:1" x14ac:dyDescent="0.2">
      <c r="A14198" s="4"/>
    </row>
    <row r="14199" spans="1:1" x14ac:dyDescent="0.2">
      <c r="A14199" s="4"/>
    </row>
    <row r="14200" spans="1:1" x14ac:dyDescent="0.2">
      <c r="A14200" s="4"/>
    </row>
    <row r="14201" spans="1:1" x14ac:dyDescent="0.2">
      <c r="A14201" s="4"/>
    </row>
    <row r="14202" spans="1:1" x14ac:dyDescent="0.2">
      <c r="A14202" s="4"/>
    </row>
    <row r="14203" spans="1:1" x14ac:dyDescent="0.2">
      <c r="A14203" s="4"/>
    </row>
    <row r="14204" spans="1:1" x14ac:dyDescent="0.2">
      <c r="A14204" s="4"/>
    </row>
    <row r="14205" spans="1:1" x14ac:dyDescent="0.2">
      <c r="A14205" s="4"/>
    </row>
    <row r="14206" spans="1:1" x14ac:dyDescent="0.2">
      <c r="A14206" s="4"/>
    </row>
    <row r="14207" spans="1:1" x14ac:dyDescent="0.2">
      <c r="A14207" s="4"/>
    </row>
    <row r="14208" spans="1:1" x14ac:dyDescent="0.2">
      <c r="A14208" s="4"/>
    </row>
    <row r="14209" spans="1:1" x14ac:dyDescent="0.2">
      <c r="A14209" s="4"/>
    </row>
    <row r="14210" spans="1:1" x14ac:dyDescent="0.2">
      <c r="A14210" s="4"/>
    </row>
    <row r="14211" spans="1:1" x14ac:dyDescent="0.2">
      <c r="A14211" s="4"/>
    </row>
    <row r="14212" spans="1:1" x14ac:dyDescent="0.2">
      <c r="A14212" s="4"/>
    </row>
    <row r="14213" spans="1:1" x14ac:dyDescent="0.2">
      <c r="A14213" s="4"/>
    </row>
    <row r="14214" spans="1:1" x14ac:dyDescent="0.2">
      <c r="A14214" s="4"/>
    </row>
    <row r="14215" spans="1:1" x14ac:dyDescent="0.2">
      <c r="A14215" s="4"/>
    </row>
    <row r="14216" spans="1:1" x14ac:dyDescent="0.2">
      <c r="A14216" s="4"/>
    </row>
    <row r="14217" spans="1:1" x14ac:dyDescent="0.2">
      <c r="A14217" s="4"/>
    </row>
    <row r="14218" spans="1:1" x14ac:dyDescent="0.2">
      <c r="A14218" s="4"/>
    </row>
    <row r="14219" spans="1:1" x14ac:dyDescent="0.2">
      <c r="A14219" s="4"/>
    </row>
    <row r="14220" spans="1:1" x14ac:dyDescent="0.2">
      <c r="A14220" s="4"/>
    </row>
    <row r="14221" spans="1:1" x14ac:dyDescent="0.2">
      <c r="A14221" s="4"/>
    </row>
    <row r="14222" spans="1:1" x14ac:dyDescent="0.2">
      <c r="A14222" s="4"/>
    </row>
    <row r="14223" spans="1:1" x14ac:dyDescent="0.2">
      <c r="A14223" s="4"/>
    </row>
    <row r="14224" spans="1:1" x14ac:dyDescent="0.2">
      <c r="A14224" s="4"/>
    </row>
    <row r="14225" spans="1:1" x14ac:dyDescent="0.2">
      <c r="A14225" s="4"/>
    </row>
    <row r="14226" spans="1:1" x14ac:dyDescent="0.2">
      <c r="A14226" s="4"/>
    </row>
    <row r="14227" spans="1:1" x14ac:dyDescent="0.2">
      <c r="A14227" s="4"/>
    </row>
    <row r="14228" spans="1:1" x14ac:dyDescent="0.2">
      <c r="A14228" s="4"/>
    </row>
    <row r="14229" spans="1:1" x14ac:dyDescent="0.2">
      <c r="A14229" s="4"/>
    </row>
    <row r="14230" spans="1:1" x14ac:dyDescent="0.2">
      <c r="A14230" s="4"/>
    </row>
    <row r="14231" spans="1:1" x14ac:dyDescent="0.2">
      <c r="A14231" s="4"/>
    </row>
    <row r="14232" spans="1:1" x14ac:dyDescent="0.2">
      <c r="A14232" s="4"/>
    </row>
    <row r="14233" spans="1:1" x14ac:dyDescent="0.2">
      <c r="A14233" s="4"/>
    </row>
    <row r="14234" spans="1:1" x14ac:dyDescent="0.2">
      <c r="A14234" s="4"/>
    </row>
    <row r="14235" spans="1:1" x14ac:dyDescent="0.2">
      <c r="A14235" s="4"/>
    </row>
    <row r="14236" spans="1:1" x14ac:dyDescent="0.2">
      <c r="A14236" s="4"/>
    </row>
    <row r="14237" spans="1:1" x14ac:dyDescent="0.2">
      <c r="A14237" s="4"/>
    </row>
    <row r="14238" spans="1:1" x14ac:dyDescent="0.2">
      <c r="A14238" s="4"/>
    </row>
    <row r="14239" spans="1:1" x14ac:dyDescent="0.2">
      <c r="A14239" s="4"/>
    </row>
    <row r="14240" spans="1:1" x14ac:dyDescent="0.2">
      <c r="A14240" s="4"/>
    </row>
    <row r="14241" spans="1:1" x14ac:dyDescent="0.2">
      <c r="A14241" s="4"/>
    </row>
    <row r="14242" spans="1:1" x14ac:dyDescent="0.2">
      <c r="A14242" s="4"/>
    </row>
    <row r="14243" spans="1:1" x14ac:dyDescent="0.2">
      <c r="A14243" s="4"/>
    </row>
    <row r="14244" spans="1:1" x14ac:dyDescent="0.2">
      <c r="A14244" s="4"/>
    </row>
    <row r="14245" spans="1:1" x14ac:dyDescent="0.2">
      <c r="A14245" s="4"/>
    </row>
    <row r="14246" spans="1:1" x14ac:dyDescent="0.2">
      <c r="A14246" s="4"/>
    </row>
    <row r="14247" spans="1:1" x14ac:dyDescent="0.2">
      <c r="A14247" s="4"/>
    </row>
    <row r="14248" spans="1:1" x14ac:dyDescent="0.2">
      <c r="A14248" s="4"/>
    </row>
    <row r="14249" spans="1:1" x14ac:dyDescent="0.2">
      <c r="A14249" s="4"/>
    </row>
    <row r="14250" spans="1:1" x14ac:dyDescent="0.2">
      <c r="A14250" s="4"/>
    </row>
    <row r="14251" spans="1:1" x14ac:dyDescent="0.2">
      <c r="A14251" s="4"/>
    </row>
    <row r="14252" spans="1:1" x14ac:dyDescent="0.2">
      <c r="A14252" s="4"/>
    </row>
    <row r="14253" spans="1:1" x14ac:dyDescent="0.2">
      <c r="A14253" s="4"/>
    </row>
    <row r="14254" spans="1:1" x14ac:dyDescent="0.2">
      <c r="A14254" s="4"/>
    </row>
    <row r="14255" spans="1:1" x14ac:dyDescent="0.2">
      <c r="A14255" s="4"/>
    </row>
    <row r="14256" spans="1:1" x14ac:dyDescent="0.2">
      <c r="A14256" s="4"/>
    </row>
    <row r="14257" spans="1:1" x14ac:dyDescent="0.2">
      <c r="A14257" s="4"/>
    </row>
    <row r="14258" spans="1:1" x14ac:dyDescent="0.2">
      <c r="A14258" s="4"/>
    </row>
    <row r="14259" spans="1:1" x14ac:dyDescent="0.2">
      <c r="A14259" s="4"/>
    </row>
    <row r="14260" spans="1:1" x14ac:dyDescent="0.2">
      <c r="A14260" s="4"/>
    </row>
    <row r="14261" spans="1:1" x14ac:dyDescent="0.2">
      <c r="A14261" s="4"/>
    </row>
    <row r="14262" spans="1:1" x14ac:dyDescent="0.2">
      <c r="A14262" s="4"/>
    </row>
    <row r="14263" spans="1:1" x14ac:dyDescent="0.2">
      <c r="A14263" s="4"/>
    </row>
    <row r="14264" spans="1:1" x14ac:dyDescent="0.2">
      <c r="A14264" s="4"/>
    </row>
    <row r="14265" spans="1:1" x14ac:dyDescent="0.2">
      <c r="A14265" s="4"/>
    </row>
    <row r="14266" spans="1:1" x14ac:dyDescent="0.2">
      <c r="A14266" s="4"/>
    </row>
    <row r="14267" spans="1:1" x14ac:dyDescent="0.2">
      <c r="A14267" s="4"/>
    </row>
    <row r="14268" spans="1:1" x14ac:dyDescent="0.2">
      <c r="A14268" s="4"/>
    </row>
    <row r="14269" spans="1:1" x14ac:dyDescent="0.2">
      <c r="A14269" s="4"/>
    </row>
    <row r="14270" spans="1:1" x14ac:dyDescent="0.2">
      <c r="A14270" s="4"/>
    </row>
    <row r="14271" spans="1:1" x14ac:dyDescent="0.2">
      <c r="A14271" s="4"/>
    </row>
    <row r="14272" spans="1:1" x14ac:dyDescent="0.2">
      <c r="A14272" s="4"/>
    </row>
    <row r="14273" spans="1:1" x14ac:dyDescent="0.2">
      <c r="A14273" s="4"/>
    </row>
    <row r="14274" spans="1:1" x14ac:dyDescent="0.2">
      <c r="A14274" s="4"/>
    </row>
    <row r="14275" spans="1:1" x14ac:dyDescent="0.2">
      <c r="A14275" s="4"/>
    </row>
    <row r="14276" spans="1:1" x14ac:dyDescent="0.2">
      <c r="A14276" s="4"/>
    </row>
    <row r="14277" spans="1:1" x14ac:dyDescent="0.2">
      <c r="A14277" s="4"/>
    </row>
    <row r="14278" spans="1:1" x14ac:dyDescent="0.2">
      <c r="A14278" s="4"/>
    </row>
    <row r="14279" spans="1:1" x14ac:dyDescent="0.2">
      <c r="A14279" s="4"/>
    </row>
    <row r="14280" spans="1:1" x14ac:dyDescent="0.2">
      <c r="A14280" s="4"/>
    </row>
    <row r="14281" spans="1:1" x14ac:dyDescent="0.2">
      <c r="A14281" s="4"/>
    </row>
    <row r="14282" spans="1:1" x14ac:dyDescent="0.2">
      <c r="A14282" s="4"/>
    </row>
    <row r="14283" spans="1:1" x14ac:dyDescent="0.2">
      <c r="A14283" s="4"/>
    </row>
    <row r="14284" spans="1:1" x14ac:dyDescent="0.2">
      <c r="A14284" s="4"/>
    </row>
    <row r="14285" spans="1:1" x14ac:dyDescent="0.2">
      <c r="A14285" s="4"/>
    </row>
    <row r="14286" spans="1:1" x14ac:dyDescent="0.2">
      <c r="A14286" s="4"/>
    </row>
    <row r="14287" spans="1:1" x14ac:dyDescent="0.2">
      <c r="A14287" s="4"/>
    </row>
    <row r="14288" spans="1:1" x14ac:dyDescent="0.2">
      <c r="A14288" s="4"/>
    </row>
    <row r="14289" spans="1:1" x14ac:dyDescent="0.2">
      <c r="A14289" s="4"/>
    </row>
    <row r="14290" spans="1:1" x14ac:dyDescent="0.2">
      <c r="A14290" s="4"/>
    </row>
    <row r="14291" spans="1:1" x14ac:dyDescent="0.2">
      <c r="A14291" s="4"/>
    </row>
    <row r="14292" spans="1:1" x14ac:dyDescent="0.2">
      <c r="A14292" s="4"/>
    </row>
    <row r="14293" spans="1:1" x14ac:dyDescent="0.2">
      <c r="A14293" s="4"/>
    </row>
    <row r="14294" spans="1:1" x14ac:dyDescent="0.2">
      <c r="A14294" s="4"/>
    </row>
    <row r="14295" spans="1:1" x14ac:dyDescent="0.2">
      <c r="A14295" s="4"/>
    </row>
    <row r="14296" spans="1:1" x14ac:dyDescent="0.2">
      <c r="A14296" s="4"/>
    </row>
    <row r="14297" spans="1:1" x14ac:dyDescent="0.2">
      <c r="A14297" s="4"/>
    </row>
    <row r="14298" spans="1:1" x14ac:dyDescent="0.2">
      <c r="A14298" s="4"/>
    </row>
    <row r="14299" spans="1:1" x14ac:dyDescent="0.2">
      <c r="A14299" s="4"/>
    </row>
    <row r="14300" spans="1:1" x14ac:dyDescent="0.2">
      <c r="A14300" s="4"/>
    </row>
    <row r="14301" spans="1:1" x14ac:dyDescent="0.2">
      <c r="A14301" s="4"/>
    </row>
    <row r="14302" spans="1:1" x14ac:dyDescent="0.2">
      <c r="A14302" s="4"/>
    </row>
    <row r="14303" spans="1:1" x14ac:dyDescent="0.2">
      <c r="A14303" s="4"/>
    </row>
    <row r="14304" spans="1:1" x14ac:dyDescent="0.2">
      <c r="A14304" s="4"/>
    </row>
    <row r="14305" spans="1:1" x14ac:dyDescent="0.2">
      <c r="A14305" s="4"/>
    </row>
    <row r="14306" spans="1:1" x14ac:dyDescent="0.2">
      <c r="A14306" s="4"/>
    </row>
    <row r="14307" spans="1:1" x14ac:dyDescent="0.2">
      <c r="A14307" s="4"/>
    </row>
    <row r="14308" spans="1:1" x14ac:dyDescent="0.2">
      <c r="A14308" s="4"/>
    </row>
    <row r="14309" spans="1:1" x14ac:dyDescent="0.2">
      <c r="A14309" s="4"/>
    </row>
    <row r="14310" spans="1:1" x14ac:dyDescent="0.2">
      <c r="A14310" s="4"/>
    </row>
    <row r="14311" spans="1:1" x14ac:dyDescent="0.2">
      <c r="A14311" s="4"/>
    </row>
    <row r="14312" spans="1:1" x14ac:dyDescent="0.2">
      <c r="A14312" s="4"/>
    </row>
    <row r="14313" spans="1:1" x14ac:dyDescent="0.2">
      <c r="A14313" s="4"/>
    </row>
    <row r="14314" spans="1:1" x14ac:dyDescent="0.2">
      <c r="A14314" s="4"/>
    </row>
    <row r="14315" spans="1:1" x14ac:dyDescent="0.2">
      <c r="A14315" s="4"/>
    </row>
    <row r="14316" spans="1:1" x14ac:dyDescent="0.2">
      <c r="A14316" s="4"/>
    </row>
    <row r="14317" spans="1:1" x14ac:dyDescent="0.2">
      <c r="A14317" s="4"/>
    </row>
    <row r="14318" spans="1:1" x14ac:dyDescent="0.2">
      <c r="A14318" s="4"/>
    </row>
    <row r="14319" spans="1:1" x14ac:dyDescent="0.2">
      <c r="A14319" s="4"/>
    </row>
    <row r="14320" spans="1:1" x14ac:dyDescent="0.2">
      <c r="A14320" s="4"/>
    </row>
    <row r="14321" spans="1:1" x14ac:dyDescent="0.2">
      <c r="A14321" s="4"/>
    </row>
    <row r="14322" spans="1:1" x14ac:dyDescent="0.2">
      <c r="A14322" s="4"/>
    </row>
    <row r="14323" spans="1:1" x14ac:dyDescent="0.2">
      <c r="A14323" s="4"/>
    </row>
    <row r="14324" spans="1:1" x14ac:dyDescent="0.2">
      <c r="A14324" s="4"/>
    </row>
    <row r="14325" spans="1:1" x14ac:dyDescent="0.2">
      <c r="A14325" s="4"/>
    </row>
    <row r="14326" spans="1:1" x14ac:dyDescent="0.2">
      <c r="A14326" s="4"/>
    </row>
    <row r="14327" spans="1:1" x14ac:dyDescent="0.2">
      <c r="A14327" s="4"/>
    </row>
    <row r="14328" spans="1:1" x14ac:dyDescent="0.2">
      <c r="A14328" s="4"/>
    </row>
    <row r="14329" spans="1:1" x14ac:dyDescent="0.2">
      <c r="A14329" s="4"/>
    </row>
    <row r="14330" spans="1:1" x14ac:dyDescent="0.2">
      <c r="A14330" s="4"/>
    </row>
    <row r="14331" spans="1:1" x14ac:dyDescent="0.2">
      <c r="A14331" s="4"/>
    </row>
    <row r="14332" spans="1:1" x14ac:dyDescent="0.2">
      <c r="A14332" s="4"/>
    </row>
    <row r="14333" spans="1:1" x14ac:dyDescent="0.2">
      <c r="A14333" s="4"/>
    </row>
    <row r="14334" spans="1:1" x14ac:dyDescent="0.2">
      <c r="A14334" s="4"/>
    </row>
    <row r="14335" spans="1:1" x14ac:dyDescent="0.2">
      <c r="A14335" s="4"/>
    </row>
    <row r="14336" spans="1:1" x14ac:dyDescent="0.2">
      <c r="A14336" s="4"/>
    </row>
    <row r="14337" spans="1:1" x14ac:dyDescent="0.2">
      <c r="A14337" s="4"/>
    </row>
    <row r="14338" spans="1:1" x14ac:dyDescent="0.2">
      <c r="A14338" s="4"/>
    </row>
    <row r="14339" spans="1:1" x14ac:dyDescent="0.2">
      <c r="A14339" s="4"/>
    </row>
    <row r="14340" spans="1:1" x14ac:dyDescent="0.2">
      <c r="A14340" s="4"/>
    </row>
    <row r="14341" spans="1:1" x14ac:dyDescent="0.2">
      <c r="A14341" s="4"/>
    </row>
    <row r="14342" spans="1:1" x14ac:dyDescent="0.2">
      <c r="A14342" s="4"/>
    </row>
    <row r="14343" spans="1:1" x14ac:dyDescent="0.2">
      <c r="A14343" s="4"/>
    </row>
    <row r="14344" spans="1:1" x14ac:dyDescent="0.2">
      <c r="A14344" s="4"/>
    </row>
    <row r="14345" spans="1:1" x14ac:dyDescent="0.2">
      <c r="A14345" s="4"/>
    </row>
    <row r="14346" spans="1:1" x14ac:dyDescent="0.2">
      <c r="A14346" s="4"/>
    </row>
    <row r="14347" spans="1:1" x14ac:dyDescent="0.2">
      <c r="A14347" s="4"/>
    </row>
    <row r="14348" spans="1:1" x14ac:dyDescent="0.2">
      <c r="A14348" s="4"/>
    </row>
    <row r="14349" spans="1:1" x14ac:dyDescent="0.2">
      <c r="A14349" s="4"/>
    </row>
    <row r="14350" spans="1:1" x14ac:dyDescent="0.2">
      <c r="A14350" s="4"/>
    </row>
    <row r="14351" spans="1:1" x14ac:dyDescent="0.2">
      <c r="A14351" s="4"/>
    </row>
    <row r="14352" spans="1:1" x14ac:dyDescent="0.2">
      <c r="A14352" s="4"/>
    </row>
    <row r="14353" spans="1:1" x14ac:dyDescent="0.2">
      <c r="A14353" s="4"/>
    </row>
    <row r="14354" spans="1:1" x14ac:dyDescent="0.2">
      <c r="A14354" s="4"/>
    </row>
    <row r="14355" spans="1:1" x14ac:dyDescent="0.2">
      <c r="A14355" s="4"/>
    </row>
    <row r="14356" spans="1:1" x14ac:dyDescent="0.2">
      <c r="A14356" s="4"/>
    </row>
    <row r="14357" spans="1:1" x14ac:dyDescent="0.2">
      <c r="A14357" s="4"/>
    </row>
    <row r="14358" spans="1:1" x14ac:dyDescent="0.2">
      <c r="A14358" s="4"/>
    </row>
    <row r="14359" spans="1:1" x14ac:dyDescent="0.2">
      <c r="A14359" s="4"/>
    </row>
    <row r="14360" spans="1:1" x14ac:dyDescent="0.2">
      <c r="A14360" s="4"/>
    </row>
    <row r="14361" spans="1:1" x14ac:dyDescent="0.2">
      <c r="A14361" s="4"/>
    </row>
    <row r="14362" spans="1:1" x14ac:dyDescent="0.2">
      <c r="A14362" s="4"/>
    </row>
    <row r="14363" spans="1:1" x14ac:dyDescent="0.2">
      <c r="A14363" s="4"/>
    </row>
    <row r="14364" spans="1:1" x14ac:dyDescent="0.2">
      <c r="A14364" s="4"/>
    </row>
    <row r="14365" spans="1:1" x14ac:dyDescent="0.2">
      <c r="A14365" s="4"/>
    </row>
    <row r="14366" spans="1:1" x14ac:dyDescent="0.2">
      <c r="A14366" s="4"/>
    </row>
    <row r="14367" spans="1:1" x14ac:dyDescent="0.2">
      <c r="A14367" s="4"/>
    </row>
    <row r="14368" spans="1:1" x14ac:dyDescent="0.2">
      <c r="A14368" s="4"/>
    </row>
    <row r="14369" spans="1:1" x14ac:dyDescent="0.2">
      <c r="A14369" s="4"/>
    </row>
    <row r="14370" spans="1:1" x14ac:dyDescent="0.2">
      <c r="A14370" s="4"/>
    </row>
    <row r="14371" spans="1:1" x14ac:dyDescent="0.2">
      <c r="A14371" s="4"/>
    </row>
    <row r="14372" spans="1:1" x14ac:dyDescent="0.2">
      <c r="A14372" s="4"/>
    </row>
    <row r="14373" spans="1:1" x14ac:dyDescent="0.2">
      <c r="A14373" s="4"/>
    </row>
    <row r="14374" spans="1:1" x14ac:dyDescent="0.2">
      <c r="A14374" s="4"/>
    </row>
    <row r="14375" spans="1:1" x14ac:dyDescent="0.2">
      <c r="A14375" s="4"/>
    </row>
    <row r="14376" spans="1:1" x14ac:dyDescent="0.2">
      <c r="A14376" s="4"/>
    </row>
    <row r="14377" spans="1:1" x14ac:dyDescent="0.2">
      <c r="A14377" s="4"/>
    </row>
    <row r="14378" spans="1:1" x14ac:dyDescent="0.2">
      <c r="A14378" s="4"/>
    </row>
    <row r="14379" spans="1:1" x14ac:dyDescent="0.2">
      <c r="A14379" s="4"/>
    </row>
    <row r="14380" spans="1:1" x14ac:dyDescent="0.2">
      <c r="A14380" s="4"/>
    </row>
    <row r="14381" spans="1:1" x14ac:dyDescent="0.2">
      <c r="A14381" s="4"/>
    </row>
    <row r="14382" spans="1:1" x14ac:dyDescent="0.2">
      <c r="A14382" s="4"/>
    </row>
    <row r="14383" spans="1:1" x14ac:dyDescent="0.2">
      <c r="A14383" s="4"/>
    </row>
    <row r="14384" spans="1:1" x14ac:dyDescent="0.2">
      <c r="A14384" s="4"/>
    </row>
    <row r="14385" spans="1:1" x14ac:dyDescent="0.2">
      <c r="A14385" s="4"/>
    </row>
    <row r="14386" spans="1:1" x14ac:dyDescent="0.2">
      <c r="A14386" s="4"/>
    </row>
    <row r="14387" spans="1:1" x14ac:dyDescent="0.2">
      <c r="A14387" s="4"/>
    </row>
    <row r="14388" spans="1:1" x14ac:dyDescent="0.2">
      <c r="A14388" s="4"/>
    </row>
    <row r="14389" spans="1:1" x14ac:dyDescent="0.2">
      <c r="A14389" s="4"/>
    </row>
    <row r="14390" spans="1:1" x14ac:dyDescent="0.2">
      <c r="A14390" s="4"/>
    </row>
    <row r="14391" spans="1:1" x14ac:dyDescent="0.2">
      <c r="A14391" s="4"/>
    </row>
    <row r="14392" spans="1:1" x14ac:dyDescent="0.2">
      <c r="A14392" s="4"/>
    </row>
    <row r="14393" spans="1:1" x14ac:dyDescent="0.2">
      <c r="A14393" s="4"/>
    </row>
    <row r="14394" spans="1:1" x14ac:dyDescent="0.2">
      <c r="A14394" s="4"/>
    </row>
    <row r="14395" spans="1:1" x14ac:dyDescent="0.2">
      <c r="A14395" s="4"/>
    </row>
    <row r="14396" spans="1:1" x14ac:dyDescent="0.2">
      <c r="A14396" s="4"/>
    </row>
    <row r="14397" spans="1:1" x14ac:dyDescent="0.2">
      <c r="A14397" s="4"/>
    </row>
    <row r="14398" spans="1:1" x14ac:dyDescent="0.2">
      <c r="A14398" s="4"/>
    </row>
    <row r="14399" spans="1:1" x14ac:dyDescent="0.2">
      <c r="A14399" s="4"/>
    </row>
    <row r="14400" spans="1:1" x14ac:dyDescent="0.2">
      <c r="A14400" s="4"/>
    </row>
    <row r="14401" spans="1:1" x14ac:dyDescent="0.2">
      <c r="A14401" s="4"/>
    </row>
    <row r="14402" spans="1:1" x14ac:dyDescent="0.2">
      <c r="A14402" s="4"/>
    </row>
    <row r="14403" spans="1:1" x14ac:dyDescent="0.2">
      <c r="A14403" s="4"/>
    </row>
    <row r="14404" spans="1:1" x14ac:dyDescent="0.2">
      <c r="A14404" s="4"/>
    </row>
    <row r="14405" spans="1:1" x14ac:dyDescent="0.2">
      <c r="A14405" s="4"/>
    </row>
    <row r="14406" spans="1:1" x14ac:dyDescent="0.2">
      <c r="A14406" s="4"/>
    </row>
    <row r="14407" spans="1:1" x14ac:dyDescent="0.2">
      <c r="A14407" s="4"/>
    </row>
    <row r="14408" spans="1:1" x14ac:dyDescent="0.2">
      <c r="A14408" s="4"/>
    </row>
    <row r="14409" spans="1:1" x14ac:dyDescent="0.2">
      <c r="A14409" s="4"/>
    </row>
    <row r="14410" spans="1:1" x14ac:dyDescent="0.2">
      <c r="A14410" s="4"/>
    </row>
    <row r="14411" spans="1:1" x14ac:dyDescent="0.2">
      <c r="A14411" s="4"/>
    </row>
    <row r="14412" spans="1:1" x14ac:dyDescent="0.2">
      <c r="A14412" s="4"/>
    </row>
    <row r="14413" spans="1:1" x14ac:dyDescent="0.2">
      <c r="A14413" s="4"/>
    </row>
    <row r="14414" spans="1:1" x14ac:dyDescent="0.2">
      <c r="A14414" s="4"/>
    </row>
    <row r="14415" spans="1:1" x14ac:dyDescent="0.2">
      <c r="A14415" s="4"/>
    </row>
    <row r="14416" spans="1:1" x14ac:dyDescent="0.2">
      <c r="A14416" s="4"/>
    </row>
    <row r="14417" spans="1:1" x14ac:dyDescent="0.2">
      <c r="A14417" s="4"/>
    </row>
    <row r="14418" spans="1:1" x14ac:dyDescent="0.2">
      <c r="A14418" s="4"/>
    </row>
    <row r="14419" spans="1:1" x14ac:dyDescent="0.2">
      <c r="A14419" s="4"/>
    </row>
    <row r="14420" spans="1:1" x14ac:dyDescent="0.2">
      <c r="A14420" s="4"/>
    </row>
    <row r="14421" spans="1:1" x14ac:dyDescent="0.2">
      <c r="A14421" s="4"/>
    </row>
    <row r="14422" spans="1:1" x14ac:dyDescent="0.2">
      <c r="A14422" s="4"/>
    </row>
    <row r="14423" spans="1:1" x14ac:dyDescent="0.2">
      <c r="A14423" s="4"/>
    </row>
    <row r="14424" spans="1:1" x14ac:dyDescent="0.2">
      <c r="A14424" s="4"/>
    </row>
    <row r="14425" spans="1:1" x14ac:dyDescent="0.2">
      <c r="A14425" s="4"/>
    </row>
    <row r="14426" spans="1:1" x14ac:dyDescent="0.2">
      <c r="A14426" s="4"/>
    </row>
    <row r="14427" spans="1:1" x14ac:dyDescent="0.2">
      <c r="A14427" s="4"/>
    </row>
    <row r="14428" spans="1:1" x14ac:dyDescent="0.2">
      <c r="A14428" s="4"/>
    </row>
    <row r="14429" spans="1:1" x14ac:dyDescent="0.2">
      <c r="A14429" s="4"/>
    </row>
    <row r="14430" spans="1:1" x14ac:dyDescent="0.2">
      <c r="A14430" s="4"/>
    </row>
    <row r="14431" spans="1:1" x14ac:dyDescent="0.2">
      <c r="A14431" s="4"/>
    </row>
    <row r="14432" spans="1:1" x14ac:dyDescent="0.2">
      <c r="A14432" s="4"/>
    </row>
    <row r="14433" spans="1:1" x14ac:dyDescent="0.2">
      <c r="A14433" s="4"/>
    </row>
    <row r="14434" spans="1:1" x14ac:dyDescent="0.2">
      <c r="A14434" s="4"/>
    </row>
    <row r="14435" spans="1:1" x14ac:dyDescent="0.2">
      <c r="A14435" s="4"/>
    </row>
    <row r="14436" spans="1:1" x14ac:dyDescent="0.2">
      <c r="A14436" s="4"/>
    </row>
    <row r="14437" spans="1:1" x14ac:dyDescent="0.2">
      <c r="A14437" s="4"/>
    </row>
    <row r="14438" spans="1:1" x14ac:dyDescent="0.2">
      <c r="A14438" s="4"/>
    </row>
    <row r="14439" spans="1:1" x14ac:dyDescent="0.2">
      <c r="A14439" s="4"/>
    </row>
    <row r="14440" spans="1:1" x14ac:dyDescent="0.2">
      <c r="A14440" s="4"/>
    </row>
    <row r="14441" spans="1:1" x14ac:dyDescent="0.2">
      <c r="A14441" s="4"/>
    </row>
    <row r="14442" spans="1:1" x14ac:dyDescent="0.2">
      <c r="A14442" s="4"/>
    </row>
    <row r="14443" spans="1:1" x14ac:dyDescent="0.2">
      <c r="A14443" s="4"/>
    </row>
    <row r="14444" spans="1:1" x14ac:dyDescent="0.2">
      <c r="A14444" s="4"/>
    </row>
    <row r="14445" spans="1:1" x14ac:dyDescent="0.2">
      <c r="A14445" s="4"/>
    </row>
    <row r="14446" spans="1:1" x14ac:dyDescent="0.2">
      <c r="A14446" s="4"/>
    </row>
    <row r="14447" spans="1:1" x14ac:dyDescent="0.2">
      <c r="A14447" s="4"/>
    </row>
    <row r="14448" spans="1:1" x14ac:dyDescent="0.2">
      <c r="A14448" s="4"/>
    </row>
    <row r="14449" spans="1:1" x14ac:dyDescent="0.2">
      <c r="A14449" s="4"/>
    </row>
    <row r="14450" spans="1:1" x14ac:dyDescent="0.2">
      <c r="A14450" s="4"/>
    </row>
    <row r="14451" spans="1:1" x14ac:dyDescent="0.2">
      <c r="A14451" s="4"/>
    </row>
    <row r="14452" spans="1:1" x14ac:dyDescent="0.2">
      <c r="A14452" s="4"/>
    </row>
    <row r="14453" spans="1:1" x14ac:dyDescent="0.2">
      <c r="A14453" s="4"/>
    </row>
    <row r="14454" spans="1:1" x14ac:dyDescent="0.2">
      <c r="A14454" s="4"/>
    </row>
    <row r="14455" spans="1:1" x14ac:dyDescent="0.2">
      <c r="A14455" s="4"/>
    </row>
    <row r="14456" spans="1:1" x14ac:dyDescent="0.2">
      <c r="A14456" s="4"/>
    </row>
    <row r="14457" spans="1:1" x14ac:dyDescent="0.2">
      <c r="A14457" s="4"/>
    </row>
    <row r="14458" spans="1:1" x14ac:dyDescent="0.2">
      <c r="A14458" s="4"/>
    </row>
    <row r="14459" spans="1:1" x14ac:dyDescent="0.2">
      <c r="A14459" s="4"/>
    </row>
    <row r="14460" spans="1:1" x14ac:dyDescent="0.2">
      <c r="A14460" s="4"/>
    </row>
    <row r="14461" spans="1:1" x14ac:dyDescent="0.2">
      <c r="A14461" s="4"/>
    </row>
    <row r="14462" spans="1:1" x14ac:dyDescent="0.2">
      <c r="A14462" s="4"/>
    </row>
    <row r="14463" spans="1:1" x14ac:dyDescent="0.2">
      <c r="A14463" s="4"/>
    </row>
    <row r="14464" spans="1:1" x14ac:dyDescent="0.2">
      <c r="A14464" s="4"/>
    </row>
    <row r="14465" spans="1:1" x14ac:dyDescent="0.2">
      <c r="A14465" s="4"/>
    </row>
    <row r="14466" spans="1:1" x14ac:dyDescent="0.2">
      <c r="A14466" s="4"/>
    </row>
    <row r="14467" spans="1:1" x14ac:dyDescent="0.2">
      <c r="A14467" s="4"/>
    </row>
    <row r="14468" spans="1:1" x14ac:dyDescent="0.2">
      <c r="A14468" s="4"/>
    </row>
    <row r="14469" spans="1:1" x14ac:dyDescent="0.2">
      <c r="A14469" s="4"/>
    </row>
    <row r="14470" spans="1:1" x14ac:dyDescent="0.2">
      <c r="A14470" s="4"/>
    </row>
    <row r="14471" spans="1:1" x14ac:dyDescent="0.2">
      <c r="A14471" s="4"/>
    </row>
    <row r="14472" spans="1:1" x14ac:dyDescent="0.2">
      <c r="A14472" s="4"/>
    </row>
    <row r="14473" spans="1:1" x14ac:dyDescent="0.2">
      <c r="A14473" s="4"/>
    </row>
    <row r="14474" spans="1:1" x14ac:dyDescent="0.2">
      <c r="A14474" s="4"/>
    </row>
    <row r="14475" spans="1:1" x14ac:dyDescent="0.2">
      <c r="A14475" s="4"/>
    </row>
    <row r="14476" spans="1:1" x14ac:dyDescent="0.2">
      <c r="A14476" s="4"/>
    </row>
    <row r="14477" spans="1:1" x14ac:dyDescent="0.2">
      <c r="A14477" s="4"/>
    </row>
    <row r="14478" spans="1:1" x14ac:dyDescent="0.2">
      <c r="A14478" s="4"/>
    </row>
    <row r="14479" spans="1:1" x14ac:dyDescent="0.2">
      <c r="A14479" s="4"/>
    </row>
    <row r="14480" spans="1:1" x14ac:dyDescent="0.2">
      <c r="A14480" s="4"/>
    </row>
    <row r="14481" spans="1:1" x14ac:dyDescent="0.2">
      <c r="A14481" s="4"/>
    </row>
    <row r="14482" spans="1:1" x14ac:dyDescent="0.2">
      <c r="A14482" s="4"/>
    </row>
    <row r="14483" spans="1:1" x14ac:dyDescent="0.2">
      <c r="A14483" s="4"/>
    </row>
    <row r="14484" spans="1:1" x14ac:dyDescent="0.2">
      <c r="A14484" s="4"/>
    </row>
    <row r="14485" spans="1:1" x14ac:dyDescent="0.2">
      <c r="A14485" s="4"/>
    </row>
    <row r="14486" spans="1:1" x14ac:dyDescent="0.2">
      <c r="A14486" s="4"/>
    </row>
    <row r="14487" spans="1:1" x14ac:dyDescent="0.2">
      <c r="A14487" s="4"/>
    </row>
    <row r="14488" spans="1:1" x14ac:dyDescent="0.2">
      <c r="A14488" s="4"/>
    </row>
    <row r="14489" spans="1:1" x14ac:dyDescent="0.2">
      <c r="A14489" s="4"/>
    </row>
    <row r="14490" spans="1:1" x14ac:dyDescent="0.2">
      <c r="A14490" s="4"/>
    </row>
    <row r="14491" spans="1:1" x14ac:dyDescent="0.2">
      <c r="A14491" s="4"/>
    </row>
    <row r="14492" spans="1:1" x14ac:dyDescent="0.2">
      <c r="A14492" s="4"/>
    </row>
    <row r="14493" spans="1:1" x14ac:dyDescent="0.2">
      <c r="A14493" s="4"/>
    </row>
    <row r="14494" spans="1:1" x14ac:dyDescent="0.2">
      <c r="A14494" s="4"/>
    </row>
    <row r="14495" spans="1:1" x14ac:dyDescent="0.2">
      <c r="A14495" s="4"/>
    </row>
    <row r="14496" spans="1:1" x14ac:dyDescent="0.2">
      <c r="A14496" s="4"/>
    </row>
    <row r="14497" spans="1:1" x14ac:dyDescent="0.2">
      <c r="A14497" s="4"/>
    </row>
    <row r="14498" spans="1:1" x14ac:dyDescent="0.2">
      <c r="A14498" s="4"/>
    </row>
    <row r="14499" spans="1:1" x14ac:dyDescent="0.2">
      <c r="A14499" s="4"/>
    </row>
    <row r="14500" spans="1:1" x14ac:dyDescent="0.2">
      <c r="A14500" s="4"/>
    </row>
    <row r="14501" spans="1:1" x14ac:dyDescent="0.2">
      <c r="A14501" s="4"/>
    </row>
    <row r="14502" spans="1:1" x14ac:dyDescent="0.2">
      <c r="A14502" s="4"/>
    </row>
    <row r="14503" spans="1:1" x14ac:dyDescent="0.2">
      <c r="A14503" s="4"/>
    </row>
    <row r="14504" spans="1:1" x14ac:dyDescent="0.2">
      <c r="A14504" s="4"/>
    </row>
    <row r="14505" spans="1:1" x14ac:dyDescent="0.2">
      <c r="A14505" s="4"/>
    </row>
    <row r="14506" spans="1:1" x14ac:dyDescent="0.2">
      <c r="A14506" s="4"/>
    </row>
    <row r="14507" spans="1:1" x14ac:dyDescent="0.2">
      <c r="A14507" s="4"/>
    </row>
    <row r="14508" spans="1:1" x14ac:dyDescent="0.2">
      <c r="A14508" s="4"/>
    </row>
    <row r="14509" spans="1:1" x14ac:dyDescent="0.2">
      <c r="A14509" s="4"/>
    </row>
    <row r="14510" spans="1:1" x14ac:dyDescent="0.2">
      <c r="A14510" s="4"/>
    </row>
    <row r="14511" spans="1:1" x14ac:dyDescent="0.2">
      <c r="A14511" s="4"/>
    </row>
    <row r="14512" spans="1:1" x14ac:dyDescent="0.2">
      <c r="A14512" s="4"/>
    </row>
    <row r="14513" spans="1:1" x14ac:dyDescent="0.2">
      <c r="A14513" s="4"/>
    </row>
    <row r="14514" spans="1:1" x14ac:dyDescent="0.2">
      <c r="A14514" s="4"/>
    </row>
    <row r="14515" spans="1:1" x14ac:dyDescent="0.2">
      <c r="A14515" s="4"/>
    </row>
    <row r="14516" spans="1:1" x14ac:dyDescent="0.2">
      <c r="A14516" s="4"/>
    </row>
    <row r="14517" spans="1:1" x14ac:dyDescent="0.2">
      <c r="A14517" s="4"/>
    </row>
    <row r="14518" spans="1:1" x14ac:dyDescent="0.2">
      <c r="A14518" s="4"/>
    </row>
    <row r="14519" spans="1:1" x14ac:dyDescent="0.2">
      <c r="A14519" s="4"/>
    </row>
    <row r="14520" spans="1:1" x14ac:dyDescent="0.2">
      <c r="A14520" s="4"/>
    </row>
    <row r="14521" spans="1:1" x14ac:dyDescent="0.2">
      <c r="A14521" s="4"/>
    </row>
    <row r="14522" spans="1:1" x14ac:dyDescent="0.2">
      <c r="A14522" s="4"/>
    </row>
    <row r="14523" spans="1:1" x14ac:dyDescent="0.2">
      <c r="A14523" s="4"/>
    </row>
    <row r="14524" spans="1:1" x14ac:dyDescent="0.2">
      <c r="A14524" s="4"/>
    </row>
    <row r="14525" spans="1:1" x14ac:dyDescent="0.2">
      <c r="A14525" s="4"/>
    </row>
    <row r="14526" spans="1:1" x14ac:dyDescent="0.2">
      <c r="A14526" s="4"/>
    </row>
    <row r="14527" spans="1:1" x14ac:dyDescent="0.2">
      <c r="A14527" s="4"/>
    </row>
    <row r="14528" spans="1:1" x14ac:dyDescent="0.2">
      <c r="A14528" s="4"/>
    </row>
    <row r="14529" spans="1:1" x14ac:dyDescent="0.2">
      <c r="A14529" s="4"/>
    </row>
    <row r="14530" spans="1:1" x14ac:dyDescent="0.2">
      <c r="A14530" s="4"/>
    </row>
    <row r="14531" spans="1:1" x14ac:dyDescent="0.2">
      <c r="A14531" s="4"/>
    </row>
    <row r="14532" spans="1:1" x14ac:dyDescent="0.2">
      <c r="A14532" s="4"/>
    </row>
    <row r="14533" spans="1:1" x14ac:dyDescent="0.2">
      <c r="A14533" s="4"/>
    </row>
    <row r="14534" spans="1:1" x14ac:dyDescent="0.2">
      <c r="A14534" s="4"/>
    </row>
    <row r="14535" spans="1:1" x14ac:dyDescent="0.2">
      <c r="A14535" s="4"/>
    </row>
    <row r="14536" spans="1:1" x14ac:dyDescent="0.2">
      <c r="A14536" s="4"/>
    </row>
    <row r="14537" spans="1:1" x14ac:dyDescent="0.2">
      <c r="A14537" s="4"/>
    </row>
    <row r="14538" spans="1:1" x14ac:dyDescent="0.2">
      <c r="A14538" s="4"/>
    </row>
    <row r="14539" spans="1:1" x14ac:dyDescent="0.2">
      <c r="A14539" s="4"/>
    </row>
    <row r="14540" spans="1:1" x14ac:dyDescent="0.2">
      <c r="A14540" s="4"/>
    </row>
    <row r="14541" spans="1:1" x14ac:dyDescent="0.2">
      <c r="A14541" s="4"/>
    </row>
    <row r="14542" spans="1:1" x14ac:dyDescent="0.2">
      <c r="A14542" s="4"/>
    </row>
    <row r="14543" spans="1:1" x14ac:dyDescent="0.2">
      <c r="A14543" s="4"/>
    </row>
    <row r="14544" spans="1:1" x14ac:dyDescent="0.2">
      <c r="A14544" s="4"/>
    </row>
    <row r="14545" spans="1:1" x14ac:dyDescent="0.2">
      <c r="A14545" s="4"/>
    </row>
    <row r="14546" spans="1:1" x14ac:dyDescent="0.2">
      <c r="A14546" s="4"/>
    </row>
    <row r="14547" spans="1:1" x14ac:dyDescent="0.2">
      <c r="A14547" s="4"/>
    </row>
    <row r="14548" spans="1:1" x14ac:dyDescent="0.2">
      <c r="A14548" s="4"/>
    </row>
    <row r="14549" spans="1:1" x14ac:dyDescent="0.2">
      <c r="A14549" s="4"/>
    </row>
    <row r="14550" spans="1:1" x14ac:dyDescent="0.2">
      <c r="A14550" s="4"/>
    </row>
    <row r="14551" spans="1:1" x14ac:dyDescent="0.2">
      <c r="A14551" s="4"/>
    </row>
    <row r="14552" spans="1:1" x14ac:dyDescent="0.2">
      <c r="A14552" s="4"/>
    </row>
    <row r="14553" spans="1:1" x14ac:dyDescent="0.2">
      <c r="A14553" s="4"/>
    </row>
    <row r="14554" spans="1:1" x14ac:dyDescent="0.2">
      <c r="A14554" s="4"/>
    </row>
    <row r="14555" spans="1:1" x14ac:dyDescent="0.2">
      <c r="A14555" s="4"/>
    </row>
    <row r="14556" spans="1:1" x14ac:dyDescent="0.2">
      <c r="A14556" s="4"/>
    </row>
    <row r="14557" spans="1:1" x14ac:dyDescent="0.2">
      <c r="A14557" s="4"/>
    </row>
    <row r="14558" spans="1:1" x14ac:dyDescent="0.2">
      <c r="A14558" s="4"/>
    </row>
    <row r="14559" spans="1:1" x14ac:dyDescent="0.2">
      <c r="A14559" s="4"/>
    </row>
    <row r="14560" spans="1:1" x14ac:dyDescent="0.2">
      <c r="A14560" s="4"/>
    </row>
    <row r="14561" spans="1:1" x14ac:dyDescent="0.2">
      <c r="A14561" s="4"/>
    </row>
    <row r="14562" spans="1:1" x14ac:dyDescent="0.2">
      <c r="A14562" s="4"/>
    </row>
    <row r="14563" spans="1:1" x14ac:dyDescent="0.2">
      <c r="A14563" s="4"/>
    </row>
    <row r="14564" spans="1:1" x14ac:dyDescent="0.2">
      <c r="A14564" s="4"/>
    </row>
    <row r="14565" spans="1:1" x14ac:dyDescent="0.2">
      <c r="A14565" s="4"/>
    </row>
    <row r="14566" spans="1:1" x14ac:dyDescent="0.2">
      <c r="A14566" s="4"/>
    </row>
    <row r="14567" spans="1:1" x14ac:dyDescent="0.2">
      <c r="A14567" s="4"/>
    </row>
    <row r="14568" spans="1:1" x14ac:dyDescent="0.2">
      <c r="A14568" s="4"/>
    </row>
    <row r="14569" spans="1:1" x14ac:dyDescent="0.2">
      <c r="A14569" s="4"/>
    </row>
    <row r="14570" spans="1:1" x14ac:dyDescent="0.2">
      <c r="A14570" s="4"/>
    </row>
    <row r="14571" spans="1:1" x14ac:dyDescent="0.2">
      <c r="A14571" s="4"/>
    </row>
    <row r="14572" spans="1:1" x14ac:dyDescent="0.2">
      <c r="A14572" s="4"/>
    </row>
    <row r="14573" spans="1:1" x14ac:dyDescent="0.2">
      <c r="A14573" s="4"/>
    </row>
    <row r="14574" spans="1:1" x14ac:dyDescent="0.2">
      <c r="A14574" s="4"/>
    </row>
    <row r="14575" spans="1:1" x14ac:dyDescent="0.2">
      <c r="A14575" s="4"/>
    </row>
    <row r="14576" spans="1:1" x14ac:dyDescent="0.2">
      <c r="A14576" s="4"/>
    </row>
    <row r="14577" spans="1:1" x14ac:dyDescent="0.2">
      <c r="A14577" s="4"/>
    </row>
    <row r="14578" spans="1:1" x14ac:dyDescent="0.2">
      <c r="A14578" s="4"/>
    </row>
    <row r="14579" spans="1:1" x14ac:dyDescent="0.2">
      <c r="A14579" s="4"/>
    </row>
    <row r="14580" spans="1:1" x14ac:dyDescent="0.2">
      <c r="A14580" s="4"/>
    </row>
    <row r="14581" spans="1:1" x14ac:dyDescent="0.2">
      <c r="A14581" s="4"/>
    </row>
    <row r="14582" spans="1:1" x14ac:dyDescent="0.2">
      <c r="A14582" s="4"/>
    </row>
    <row r="14583" spans="1:1" x14ac:dyDescent="0.2">
      <c r="A14583" s="4"/>
    </row>
    <row r="14584" spans="1:1" x14ac:dyDescent="0.2">
      <c r="A14584" s="4"/>
    </row>
    <row r="14585" spans="1:1" x14ac:dyDescent="0.2">
      <c r="A14585" s="4"/>
    </row>
    <row r="14586" spans="1:1" x14ac:dyDescent="0.2">
      <c r="A14586" s="4"/>
    </row>
    <row r="14587" spans="1:1" x14ac:dyDescent="0.2">
      <c r="A14587" s="4"/>
    </row>
    <row r="14588" spans="1:1" x14ac:dyDescent="0.2">
      <c r="A14588" s="4"/>
    </row>
    <row r="14589" spans="1:1" x14ac:dyDescent="0.2">
      <c r="A14589" s="4"/>
    </row>
    <row r="14590" spans="1:1" x14ac:dyDescent="0.2">
      <c r="A14590" s="4"/>
    </row>
    <row r="14591" spans="1:1" x14ac:dyDescent="0.2">
      <c r="A14591" s="4"/>
    </row>
    <row r="14592" spans="1:1" x14ac:dyDescent="0.2">
      <c r="A14592" s="4"/>
    </row>
    <row r="14593" spans="1:1" x14ac:dyDescent="0.2">
      <c r="A14593" s="4"/>
    </row>
    <row r="14594" spans="1:1" x14ac:dyDescent="0.2">
      <c r="A14594" s="4"/>
    </row>
    <row r="14595" spans="1:1" x14ac:dyDescent="0.2">
      <c r="A14595" s="4"/>
    </row>
    <row r="14596" spans="1:1" x14ac:dyDescent="0.2">
      <c r="A14596" s="4"/>
    </row>
    <row r="14597" spans="1:1" x14ac:dyDescent="0.2">
      <c r="A14597" s="4"/>
    </row>
    <row r="14598" spans="1:1" x14ac:dyDescent="0.2">
      <c r="A14598" s="4"/>
    </row>
    <row r="14599" spans="1:1" x14ac:dyDescent="0.2">
      <c r="A14599" s="4"/>
    </row>
    <row r="14600" spans="1:1" x14ac:dyDescent="0.2">
      <c r="A14600" s="4"/>
    </row>
    <row r="14601" spans="1:1" x14ac:dyDescent="0.2">
      <c r="A14601" s="4"/>
    </row>
    <row r="14602" spans="1:1" x14ac:dyDescent="0.2">
      <c r="A14602" s="4"/>
    </row>
    <row r="14603" spans="1:1" x14ac:dyDescent="0.2">
      <c r="A14603" s="4"/>
    </row>
    <row r="14604" spans="1:1" x14ac:dyDescent="0.2">
      <c r="A14604" s="4"/>
    </row>
    <row r="14605" spans="1:1" x14ac:dyDescent="0.2">
      <c r="A14605" s="4"/>
    </row>
    <row r="14606" spans="1:1" x14ac:dyDescent="0.2">
      <c r="A14606" s="4"/>
    </row>
    <row r="14607" spans="1:1" x14ac:dyDescent="0.2">
      <c r="A14607" s="4"/>
    </row>
    <row r="14608" spans="1:1" x14ac:dyDescent="0.2">
      <c r="A14608" s="4"/>
    </row>
    <row r="14609" spans="1:1" x14ac:dyDescent="0.2">
      <c r="A14609" s="4"/>
    </row>
    <row r="14610" spans="1:1" x14ac:dyDescent="0.2">
      <c r="A14610" s="4"/>
    </row>
    <row r="14611" spans="1:1" x14ac:dyDescent="0.2">
      <c r="A14611" s="4"/>
    </row>
    <row r="14612" spans="1:1" x14ac:dyDescent="0.2">
      <c r="A14612" s="4"/>
    </row>
    <row r="14613" spans="1:1" x14ac:dyDescent="0.2">
      <c r="A14613" s="4"/>
    </row>
    <row r="14614" spans="1:1" x14ac:dyDescent="0.2">
      <c r="A14614" s="4"/>
    </row>
    <row r="14615" spans="1:1" x14ac:dyDescent="0.2">
      <c r="A14615" s="4"/>
    </row>
    <row r="14616" spans="1:1" x14ac:dyDescent="0.2">
      <c r="A14616" s="4"/>
    </row>
    <row r="14617" spans="1:1" x14ac:dyDescent="0.2">
      <c r="A14617" s="4"/>
    </row>
    <row r="14618" spans="1:1" x14ac:dyDescent="0.2">
      <c r="A14618" s="4"/>
    </row>
    <row r="14619" spans="1:1" x14ac:dyDescent="0.2">
      <c r="A14619" s="4"/>
    </row>
    <row r="14620" spans="1:1" x14ac:dyDescent="0.2">
      <c r="A14620" s="4"/>
    </row>
    <row r="14621" spans="1:1" x14ac:dyDescent="0.2">
      <c r="A14621" s="4"/>
    </row>
    <row r="14622" spans="1:1" x14ac:dyDescent="0.2">
      <c r="A14622" s="4"/>
    </row>
    <row r="14623" spans="1:1" x14ac:dyDescent="0.2">
      <c r="A14623" s="4"/>
    </row>
    <row r="14624" spans="1:1" x14ac:dyDescent="0.2">
      <c r="A14624" s="4"/>
    </row>
    <row r="14625" spans="1:1" x14ac:dyDescent="0.2">
      <c r="A14625" s="4"/>
    </row>
    <row r="14626" spans="1:1" x14ac:dyDescent="0.2">
      <c r="A14626" s="4"/>
    </row>
    <row r="14627" spans="1:1" x14ac:dyDescent="0.2">
      <c r="A14627" s="4"/>
    </row>
    <row r="14628" spans="1:1" x14ac:dyDescent="0.2">
      <c r="A14628" s="4"/>
    </row>
    <row r="14629" spans="1:1" x14ac:dyDescent="0.2">
      <c r="A14629" s="4"/>
    </row>
    <row r="14630" spans="1:1" x14ac:dyDescent="0.2">
      <c r="A14630" s="4"/>
    </row>
    <row r="14631" spans="1:1" x14ac:dyDescent="0.2">
      <c r="A14631" s="4"/>
    </row>
    <row r="14632" spans="1:1" x14ac:dyDescent="0.2">
      <c r="A14632" s="4"/>
    </row>
    <row r="14633" spans="1:1" x14ac:dyDescent="0.2">
      <c r="A14633" s="4"/>
    </row>
    <row r="14634" spans="1:1" x14ac:dyDescent="0.2">
      <c r="A14634" s="4"/>
    </row>
    <row r="14635" spans="1:1" x14ac:dyDescent="0.2">
      <c r="A14635" s="4"/>
    </row>
    <row r="14636" spans="1:1" x14ac:dyDescent="0.2">
      <c r="A14636" s="4"/>
    </row>
    <row r="14637" spans="1:1" x14ac:dyDescent="0.2">
      <c r="A14637" s="4"/>
    </row>
    <row r="14638" spans="1:1" x14ac:dyDescent="0.2">
      <c r="A14638" s="4"/>
    </row>
    <row r="14639" spans="1:1" x14ac:dyDescent="0.2">
      <c r="A14639" s="4"/>
    </row>
    <row r="14640" spans="1:1" x14ac:dyDescent="0.2">
      <c r="A14640" s="4"/>
    </row>
    <row r="14641" spans="1:1" x14ac:dyDescent="0.2">
      <c r="A14641" s="4"/>
    </row>
    <row r="14642" spans="1:1" x14ac:dyDescent="0.2">
      <c r="A14642" s="4"/>
    </row>
    <row r="14643" spans="1:1" x14ac:dyDescent="0.2">
      <c r="A14643" s="4"/>
    </row>
    <row r="14644" spans="1:1" x14ac:dyDescent="0.2">
      <c r="A14644" s="4"/>
    </row>
    <row r="14645" spans="1:1" x14ac:dyDescent="0.2">
      <c r="A14645" s="4"/>
    </row>
    <row r="14646" spans="1:1" x14ac:dyDescent="0.2">
      <c r="A14646" s="4"/>
    </row>
    <row r="14647" spans="1:1" x14ac:dyDescent="0.2">
      <c r="A14647" s="4"/>
    </row>
    <row r="14648" spans="1:1" x14ac:dyDescent="0.2">
      <c r="A14648" s="4"/>
    </row>
    <row r="14649" spans="1:1" x14ac:dyDescent="0.2">
      <c r="A14649" s="4"/>
    </row>
    <row r="14650" spans="1:1" x14ac:dyDescent="0.2">
      <c r="A14650" s="4"/>
    </row>
    <row r="14651" spans="1:1" x14ac:dyDescent="0.2">
      <c r="A14651" s="4"/>
    </row>
    <row r="14652" spans="1:1" x14ac:dyDescent="0.2">
      <c r="A14652" s="4"/>
    </row>
    <row r="14653" spans="1:1" x14ac:dyDescent="0.2">
      <c r="A14653" s="4"/>
    </row>
    <row r="14654" spans="1:1" x14ac:dyDescent="0.2">
      <c r="A14654" s="4"/>
    </row>
    <row r="14655" spans="1:1" x14ac:dyDescent="0.2">
      <c r="A14655" s="4"/>
    </row>
    <row r="14656" spans="1:1" x14ac:dyDescent="0.2">
      <c r="A14656" s="4"/>
    </row>
    <row r="14657" spans="1:1" x14ac:dyDescent="0.2">
      <c r="A14657" s="4"/>
    </row>
    <row r="14658" spans="1:1" x14ac:dyDescent="0.2">
      <c r="A14658" s="4"/>
    </row>
    <row r="14659" spans="1:1" x14ac:dyDescent="0.2">
      <c r="A14659" s="4"/>
    </row>
    <row r="14660" spans="1:1" x14ac:dyDescent="0.2">
      <c r="A14660" s="4"/>
    </row>
    <row r="14661" spans="1:1" x14ac:dyDescent="0.2">
      <c r="A14661" s="4"/>
    </row>
    <row r="14662" spans="1:1" x14ac:dyDescent="0.2">
      <c r="A14662" s="4"/>
    </row>
    <row r="14663" spans="1:1" x14ac:dyDescent="0.2">
      <c r="A14663" s="4"/>
    </row>
    <row r="14664" spans="1:1" x14ac:dyDescent="0.2">
      <c r="A14664" s="4"/>
    </row>
    <row r="14665" spans="1:1" x14ac:dyDescent="0.2">
      <c r="A14665" s="4"/>
    </row>
    <row r="14666" spans="1:1" x14ac:dyDescent="0.2">
      <c r="A14666" s="4"/>
    </row>
    <row r="14667" spans="1:1" x14ac:dyDescent="0.2">
      <c r="A14667" s="4"/>
    </row>
    <row r="14668" spans="1:1" x14ac:dyDescent="0.2">
      <c r="A14668" s="4"/>
    </row>
    <row r="14669" spans="1:1" x14ac:dyDescent="0.2">
      <c r="A14669" s="4"/>
    </row>
    <row r="14670" spans="1:1" x14ac:dyDescent="0.2">
      <c r="A14670" s="4"/>
    </row>
    <row r="14671" spans="1:1" x14ac:dyDescent="0.2">
      <c r="A14671" s="4"/>
    </row>
    <row r="14672" spans="1:1" x14ac:dyDescent="0.2">
      <c r="A14672" s="4"/>
    </row>
    <row r="14673" spans="1:1" x14ac:dyDescent="0.2">
      <c r="A14673" s="4"/>
    </row>
    <row r="14674" spans="1:1" x14ac:dyDescent="0.2">
      <c r="A14674" s="4"/>
    </row>
    <row r="14675" spans="1:1" x14ac:dyDescent="0.2">
      <c r="A14675" s="4"/>
    </row>
    <row r="14676" spans="1:1" x14ac:dyDescent="0.2">
      <c r="A14676" s="4"/>
    </row>
    <row r="14677" spans="1:1" x14ac:dyDescent="0.2">
      <c r="A14677" s="4"/>
    </row>
    <row r="14678" spans="1:1" x14ac:dyDescent="0.2">
      <c r="A14678" s="4"/>
    </row>
    <row r="14679" spans="1:1" x14ac:dyDescent="0.2">
      <c r="A14679" s="4"/>
    </row>
    <row r="14680" spans="1:1" x14ac:dyDescent="0.2">
      <c r="A14680" s="4"/>
    </row>
    <row r="14681" spans="1:1" x14ac:dyDescent="0.2">
      <c r="A14681" s="4"/>
    </row>
    <row r="14682" spans="1:1" x14ac:dyDescent="0.2">
      <c r="A14682" s="4"/>
    </row>
    <row r="14683" spans="1:1" x14ac:dyDescent="0.2">
      <c r="A14683" s="4"/>
    </row>
    <row r="14684" spans="1:1" x14ac:dyDescent="0.2">
      <c r="A14684" s="4"/>
    </row>
    <row r="14685" spans="1:1" x14ac:dyDescent="0.2">
      <c r="A14685" s="4"/>
    </row>
    <row r="14686" spans="1:1" x14ac:dyDescent="0.2">
      <c r="A14686" s="4"/>
    </row>
    <row r="14687" spans="1:1" x14ac:dyDescent="0.2">
      <c r="A14687" s="4"/>
    </row>
    <row r="14688" spans="1:1" x14ac:dyDescent="0.2">
      <c r="A14688" s="4"/>
    </row>
    <row r="14689" spans="1:1" x14ac:dyDescent="0.2">
      <c r="A14689" s="4"/>
    </row>
    <row r="14690" spans="1:1" x14ac:dyDescent="0.2">
      <c r="A14690" s="4"/>
    </row>
    <row r="14691" spans="1:1" x14ac:dyDescent="0.2">
      <c r="A14691" s="4"/>
    </row>
    <row r="14692" spans="1:1" x14ac:dyDescent="0.2">
      <c r="A14692" s="4"/>
    </row>
    <row r="14693" spans="1:1" x14ac:dyDescent="0.2">
      <c r="A14693" s="4"/>
    </row>
    <row r="14694" spans="1:1" x14ac:dyDescent="0.2">
      <c r="A14694" s="4"/>
    </row>
    <row r="14695" spans="1:1" x14ac:dyDescent="0.2">
      <c r="A14695" s="4"/>
    </row>
    <row r="14696" spans="1:1" x14ac:dyDescent="0.2">
      <c r="A14696" s="4"/>
    </row>
    <row r="14697" spans="1:1" x14ac:dyDescent="0.2">
      <c r="A14697" s="4"/>
    </row>
    <row r="14698" spans="1:1" x14ac:dyDescent="0.2">
      <c r="A14698" s="4"/>
    </row>
    <row r="14699" spans="1:1" x14ac:dyDescent="0.2">
      <c r="A14699" s="4"/>
    </row>
    <row r="14700" spans="1:1" x14ac:dyDescent="0.2">
      <c r="A14700" s="4"/>
    </row>
    <row r="14701" spans="1:1" x14ac:dyDescent="0.2">
      <c r="A14701" s="4"/>
    </row>
    <row r="14702" spans="1:1" x14ac:dyDescent="0.2">
      <c r="A14702" s="4"/>
    </row>
    <row r="14703" spans="1:1" x14ac:dyDescent="0.2">
      <c r="A14703" s="4"/>
    </row>
    <row r="14704" spans="1:1" x14ac:dyDescent="0.2">
      <c r="A14704" s="4"/>
    </row>
    <row r="14705" spans="1:1" x14ac:dyDescent="0.2">
      <c r="A14705" s="4"/>
    </row>
    <row r="14706" spans="1:1" x14ac:dyDescent="0.2">
      <c r="A14706" s="4"/>
    </row>
    <row r="14707" spans="1:1" x14ac:dyDescent="0.2">
      <c r="A14707" s="4"/>
    </row>
    <row r="14708" spans="1:1" x14ac:dyDescent="0.2">
      <c r="A14708" s="4"/>
    </row>
    <row r="14709" spans="1:1" x14ac:dyDescent="0.2">
      <c r="A14709" s="4"/>
    </row>
    <row r="14710" spans="1:1" x14ac:dyDescent="0.2">
      <c r="A14710" s="4"/>
    </row>
    <row r="14711" spans="1:1" x14ac:dyDescent="0.2">
      <c r="A14711" s="4"/>
    </row>
    <row r="14712" spans="1:1" x14ac:dyDescent="0.2">
      <c r="A14712" s="4"/>
    </row>
    <row r="14713" spans="1:1" x14ac:dyDescent="0.2">
      <c r="A14713" s="4"/>
    </row>
    <row r="14714" spans="1:1" x14ac:dyDescent="0.2">
      <c r="A14714" s="4"/>
    </row>
    <row r="14715" spans="1:1" x14ac:dyDescent="0.2">
      <c r="A14715" s="4"/>
    </row>
    <row r="14716" spans="1:1" x14ac:dyDescent="0.2">
      <c r="A14716" s="4"/>
    </row>
    <row r="14717" spans="1:1" x14ac:dyDescent="0.2">
      <c r="A14717" s="4"/>
    </row>
    <row r="14718" spans="1:1" x14ac:dyDescent="0.2">
      <c r="A14718" s="4"/>
    </row>
    <row r="14719" spans="1:1" x14ac:dyDescent="0.2">
      <c r="A14719" s="4"/>
    </row>
    <row r="14720" spans="1:1" x14ac:dyDescent="0.2">
      <c r="A14720" s="4"/>
    </row>
    <row r="14721" spans="1:1" x14ac:dyDescent="0.2">
      <c r="A14721" s="4"/>
    </row>
    <row r="14722" spans="1:1" x14ac:dyDescent="0.2">
      <c r="A14722" s="4"/>
    </row>
    <row r="14723" spans="1:1" x14ac:dyDescent="0.2">
      <c r="A14723" s="4"/>
    </row>
    <row r="14724" spans="1:1" x14ac:dyDescent="0.2">
      <c r="A14724" s="4"/>
    </row>
    <row r="14725" spans="1:1" x14ac:dyDescent="0.2">
      <c r="A14725" s="4"/>
    </row>
    <row r="14726" spans="1:1" x14ac:dyDescent="0.2">
      <c r="A14726" s="4"/>
    </row>
    <row r="14727" spans="1:1" x14ac:dyDescent="0.2">
      <c r="A14727" s="4"/>
    </row>
    <row r="14728" spans="1:1" x14ac:dyDescent="0.2">
      <c r="A14728" s="4"/>
    </row>
    <row r="14729" spans="1:1" x14ac:dyDescent="0.2">
      <c r="A14729" s="4"/>
    </row>
    <row r="14730" spans="1:1" x14ac:dyDescent="0.2">
      <c r="A14730" s="4"/>
    </row>
    <row r="14731" spans="1:1" x14ac:dyDescent="0.2">
      <c r="A14731" s="4"/>
    </row>
    <row r="14732" spans="1:1" x14ac:dyDescent="0.2">
      <c r="A14732" s="4"/>
    </row>
    <row r="14733" spans="1:1" x14ac:dyDescent="0.2">
      <c r="A14733" s="4"/>
    </row>
    <row r="14734" spans="1:1" x14ac:dyDescent="0.2">
      <c r="A14734" s="4"/>
    </row>
    <row r="14735" spans="1:1" x14ac:dyDescent="0.2">
      <c r="A14735" s="4"/>
    </row>
    <row r="14736" spans="1:1" x14ac:dyDescent="0.2">
      <c r="A14736" s="4"/>
    </row>
    <row r="14737" spans="1:1" x14ac:dyDescent="0.2">
      <c r="A14737" s="4"/>
    </row>
    <row r="14738" spans="1:1" x14ac:dyDescent="0.2">
      <c r="A14738" s="4"/>
    </row>
    <row r="14739" spans="1:1" x14ac:dyDescent="0.2">
      <c r="A14739" s="4"/>
    </row>
    <row r="14740" spans="1:1" x14ac:dyDescent="0.2">
      <c r="A14740" s="4"/>
    </row>
    <row r="14741" spans="1:1" x14ac:dyDescent="0.2">
      <c r="A14741" s="4"/>
    </row>
    <row r="14742" spans="1:1" x14ac:dyDescent="0.2">
      <c r="A14742" s="4"/>
    </row>
    <row r="14743" spans="1:1" x14ac:dyDescent="0.2">
      <c r="A14743" s="4"/>
    </row>
    <row r="14744" spans="1:1" x14ac:dyDescent="0.2">
      <c r="A14744" s="4"/>
    </row>
    <row r="14745" spans="1:1" x14ac:dyDescent="0.2">
      <c r="A14745" s="4"/>
    </row>
    <row r="14746" spans="1:1" x14ac:dyDescent="0.2">
      <c r="A14746" s="4"/>
    </row>
    <row r="14747" spans="1:1" x14ac:dyDescent="0.2">
      <c r="A14747" s="4"/>
    </row>
    <row r="14748" spans="1:1" x14ac:dyDescent="0.2">
      <c r="A14748" s="4"/>
    </row>
    <row r="14749" spans="1:1" x14ac:dyDescent="0.2">
      <c r="A14749" s="4"/>
    </row>
    <row r="14750" spans="1:1" x14ac:dyDescent="0.2">
      <c r="A14750" s="4"/>
    </row>
    <row r="14751" spans="1:1" x14ac:dyDescent="0.2">
      <c r="A14751" s="4"/>
    </row>
    <row r="14752" spans="1:1" x14ac:dyDescent="0.2">
      <c r="A14752" s="4"/>
    </row>
    <row r="14753" spans="1:1" x14ac:dyDescent="0.2">
      <c r="A14753" s="4"/>
    </row>
    <row r="14754" spans="1:1" x14ac:dyDescent="0.2">
      <c r="A14754" s="4"/>
    </row>
    <row r="14755" spans="1:1" x14ac:dyDescent="0.2">
      <c r="A14755" s="4"/>
    </row>
    <row r="14756" spans="1:1" x14ac:dyDescent="0.2">
      <c r="A14756" s="4"/>
    </row>
    <row r="14757" spans="1:1" x14ac:dyDescent="0.2">
      <c r="A14757" s="4"/>
    </row>
    <row r="14758" spans="1:1" x14ac:dyDescent="0.2">
      <c r="A14758" s="4"/>
    </row>
    <row r="14759" spans="1:1" x14ac:dyDescent="0.2">
      <c r="A14759" s="4"/>
    </row>
    <row r="14760" spans="1:1" x14ac:dyDescent="0.2">
      <c r="A14760" s="4"/>
    </row>
    <row r="14761" spans="1:1" x14ac:dyDescent="0.2">
      <c r="A14761" s="4"/>
    </row>
    <row r="14762" spans="1:1" x14ac:dyDescent="0.2">
      <c r="A14762" s="4"/>
    </row>
    <row r="14763" spans="1:1" x14ac:dyDescent="0.2">
      <c r="A14763" s="4"/>
    </row>
    <row r="14764" spans="1:1" x14ac:dyDescent="0.2">
      <c r="A14764" s="4"/>
    </row>
    <row r="14765" spans="1:1" x14ac:dyDescent="0.2">
      <c r="A14765" s="4"/>
    </row>
    <row r="14766" spans="1:1" x14ac:dyDescent="0.2">
      <c r="A14766" s="4"/>
    </row>
    <row r="14767" spans="1:1" x14ac:dyDescent="0.2">
      <c r="A14767" s="4"/>
    </row>
    <row r="14768" spans="1:1" x14ac:dyDescent="0.2">
      <c r="A14768" s="4"/>
    </row>
    <row r="14769" spans="1:1" x14ac:dyDescent="0.2">
      <c r="A14769" s="4"/>
    </row>
    <row r="14770" spans="1:1" x14ac:dyDescent="0.2">
      <c r="A14770" s="4"/>
    </row>
    <row r="14771" spans="1:1" x14ac:dyDescent="0.2">
      <c r="A14771" s="4"/>
    </row>
    <row r="14772" spans="1:1" x14ac:dyDescent="0.2">
      <c r="A14772" s="4"/>
    </row>
    <row r="14773" spans="1:1" x14ac:dyDescent="0.2">
      <c r="A14773" s="4"/>
    </row>
    <row r="14774" spans="1:1" x14ac:dyDescent="0.2">
      <c r="A14774" s="4"/>
    </row>
    <row r="14775" spans="1:1" x14ac:dyDescent="0.2">
      <c r="A14775" s="4"/>
    </row>
    <row r="14776" spans="1:1" x14ac:dyDescent="0.2">
      <c r="A14776" s="4"/>
    </row>
    <row r="14777" spans="1:1" x14ac:dyDescent="0.2">
      <c r="A14777" s="4"/>
    </row>
    <row r="14778" spans="1:1" x14ac:dyDescent="0.2">
      <c r="A14778" s="4"/>
    </row>
    <row r="14779" spans="1:1" x14ac:dyDescent="0.2">
      <c r="A14779" s="4"/>
    </row>
    <row r="14780" spans="1:1" x14ac:dyDescent="0.2">
      <c r="A14780" s="4"/>
    </row>
    <row r="14781" spans="1:1" x14ac:dyDescent="0.2">
      <c r="A14781" s="4"/>
    </row>
    <row r="14782" spans="1:1" x14ac:dyDescent="0.2">
      <c r="A14782" s="4"/>
    </row>
    <row r="14783" spans="1:1" x14ac:dyDescent="0.2">
      <c r="A14783" s="4"/>
    </row>
    <row r="14784" spans="1:1" x14ac:dyDescent="0.2">
      <c r="A14784" s="4"/>
    </row>
    <row r="14785" spans="1:1" x14ac:dyDescent="0.2">
      <c r="A14785" s="4"/>
    </row>
    <row r="14786" spans="1:1" x14ac:dyDescent="0.2">
      <c r="A14786" s="4"/>
    </row>
    <row r="14787" spans="1:1" x14ac:dyDescent="0.2">
      <c r="A14787" s="4"/>
    </row>
    <row r="14788" spans="1:1" x14ac:dyDescent="0.2">
      <c r="A14788" s="4"/>
    </row>
    <row r="14789" spans="1:1" x14ac:dyDescent="0.2">
      <c r="A14789" s="4"/>
    </row>
    <row r="14790" spans="1:1" x14ac:dyDescent="0.2">
      <c r="A14790" s="4"/>
    </row>
    <row r="14791" spans="1:1" x14ac:dyDescent="0.2">
      <c r="A14791" s="4"/>
    </row>
    <row r="14792" spans="1:1" x14ac:dyDescent="0.2">
      <c r="A14792" s="4"/>
    </row>
    <row r="14793" spans="1:1" x14ac:dyDescent="0.2">
      <c r="A14793" s="4"/>
    </row>
    <row r="14794" spans="1:1" x14ac:dyDescent="0.2">
      <c r="A14794" s="4"/>
    </row>
    <row r="14795" spans="1:1" x14ac:dyDescent="0.2">
      <c r="A14795" s="4"/>
    </row>
    <row r="14796" spans="1:1" x14ac:dyDescent="0.2">
      <c r="A14796" s="4"/>
    </row>
    <row r="14797" spans="1:1" x14ac:dyDescent="0.2">
      <c r="A14797" s="4"/>
    </row>
    <row r="14798" spans="1:1" x14ac:dyDescent="0.2">
      <c r="A14798" s="4"/>
    </row>
    <row r="14799" spans="1:1" x14ac:dyDescent="0.2">
      <c r="A14799" s="4"/>
    </row>
    <row r="14800" spans="1:1" x14ac:dyDescent="0.2">
      <c r="A14800" s="4"/>
    </row>
    <row r="14801" spans="1:1" x14ac:dyDescent="0.2">
      <c r="A14801" s="4"/>
    </row>
    <row r="14802" spans="1:1" x14ac:dyDescent="0.2">
      <c r="A14802" s="4"/>
    </row>
    <row r="14803" spans="1:1" x14ac:dyDescent="0.2">
      <c r="A14803" s="4"/>
    </row>
    <row r="14804" spans="1:1" x14ac:dyDescent="0.2">
      <c r="A14804" s="4"/>
    </row>
    <row r="14805" spans="1:1" x14ac:dyDescent="0.2">
      <c r="A14805" s="4"/>
    </row>
    <row r="14806" spans="1:1" x14ac:dyDescent="0.2">
      <c r="A14806" s="4"/>
    </row>
    <row r="14807" spans="1:1" x14ac:dyDescent="0.2">
      <c r="A14807" s="4"/>
    </row>
    <row r="14808" spans="1:1" x14ac:dyDescent="0.2">
      <c r="A14808" s="4"/>
    </row>
    <row r="14809" spans="1:1" x14ac:dyDescent="0.2">
      <c r="A14809" s="4"/>
    </row>
    <row r="14810" spans="1:1" x14ac:dyDescent="0.2">
      <c r="A14810" s="4"/>
    </row>
    <row r="14811" spans="1:1" x14ac:dyDescent="0.2">
      <c r="A14811" s="4"/>
    </row>
    <row r="14812" spans="1:1" x14ac:dyDescent="0.2">
      <c r="A14812" s="4"/>
    </row>
    <row r="14813" spans="1:1" x14ac:dyDescent="0.2">
      <c r="A14813" s="4"/>
    </row>
    <row r="14814" spans="1:1" x14ac:dyDescent="0.2">
      <c r="A14814" s="4"/>
    </row>
    <row r="14815" spans="1:1" x14ac:dyDescent="0.2">
      <c r="A14815" s="4"/>
    </row>
    <row r="14816" spans="1:1" x14ac:dyDescent="0.2">
      <c r="A14816" s="4"/>
    </row>
    <row r="14817" spans="1:1" x14ac:dyDescent="0.2">
      <c r="A14817" s="4"/>
    </row>
    <row r="14818" spans="1:1" x14ac:dyDescent="0.2">
      <c r="A14818" s="4"/>
    </row>
    <row r="14819" spans="1:1" x14ac:dyDescent="0.2">
      <c r="A14819" s="4"/>
    </row>
    <row r="14820" spans="1:1" x14ac:dyDescent="0.2">
      <c r="A14820" s="4"/>
    </row>
    <row r="14821" spans="1:1" x14ac:dyDescent="0.2">
      <c r="A14821" s="4"/>
    </row>
    <row r="14822" spans="1:1" x14ac:dyDescent="0.2">
      <c r="A14822" s="4"/>
    </row>
    <row r="14823" spans="1:1" x14ac:dyDescent="0.2">
      <c r="A14823" s="4"/>
    </row>
    <row r="14824" spans="1:1" x14ac:dyDescent="0.2">
      <c r="A14824" s="4"/>
    </row>
    <row r="14825" spans="1:1" x14ac:dyDescent="0.2">
      <c r="A14825" s="4"/>
    </row>
    <row r="14826" spans="1:1" x14ac:dyDescent="0.2">
      <c r="A14826" s="4"/>
    </row>
    <row r="14827" spans="1:1" x14ac:dyDescent="0.2">
      <c r="A14827" s="4"/>
    </row>
    <row r="14828" spans="1:1" x14ac:dyDescent="0.2">
      <c r="A14828" s="4"/>
    </row>
    <row r="14829" spans="1:1" x14ac:dyDescent="0.2">
      <c r="A14829" s="4"/>
    </row>
    <row r="14830" spans="1:1" x14ac:dyDescent="0.2">
      <c r="A14830" s="4"/>
    </row>
    <row r="14831" spans="1:1" x14ac:dyDescent="0.2">
      <c r="A14831" s="4"/>
    </row>
    <row r="14832" spans="1:1" x14ac:dyDescent="0.2">
      <c r="A14832" s="4"/>
    </row>
    <row r="14833" spans="1:1" x14ac:dyDescent="0.2">
      <c r="A14833" s="4"/>
    </row>
    <row r="14834" spans="1:1" x14ac:dyDescent="0.2">
      <c r="A14834" s="4"/>
    </row>
    <row r="14835" spans="1:1" x14ac:dyDescent="0.2">
      <c r="A14835" s="4"/>
    </row>
    <row r="14836" spans="1:1" x14ac:dyDescent="0.2">
      <c r="A14836" s="4"/>
    </row>
    <row r="14837" spans="1:1" x14ac:dyDescent="0.2">
      <c r="A14837" s="4"/>
    </row>
    <row r="14838" spans="1:1" x14ac:dyDescent="0.2">
      <c r="A14838" s="4"/>
    </row>
    <row r="14839" spans="1:1" x14ac:dyDescent="0.2">
      <c r="A14839" s="4"/>
    </row>
    <row r="14840" spans="1:1" x14ac:dyDescent="0.2">
      <c r="A14840" s="4"/>
    </row>
    <row r="14841" spans="1:1" x14ac:dyDescent="0.2">
      <c r="A14841" s="4"/>
    </row>
    <row r="14842" spans="1:1" x14ac:dyDescent="0.2">
      <c r="A14842" s="4"/>
    </row>
    <row r="14843" spans="1:1" x14ac:dyDescent="0.2">
      <c r="A14843" s="4"/>
    </row>
    <row r="14844" spans="1:1" x14ac:dyDescent="0.2">
      <c r="A14844" s="4"/>
    </row>
    <row r="14845" spans="1:1" x14ac:dyDescent="0.2">
      <c r="A14845" s="4"/>
    </row>
    <row r="14846" spans="1:1" x14ac:dyDescent="0.2">
      <c r="A14846" s="4"/>
    </row>
    <row r="14847" spans="1:1" x14ac:dyDescent="0.2">
      <c r="A14847" s="4"/>
    </row>
    <row r="14848" spans="1:1" x14ac:dyDescent="0.2">
      <c r="A14848" s="4"/>
    </row>
    <row r="14849" spans="1:1" x14ac:dyDescent="0.2">
      <c r="A14849" s="4"/>
    </row>
    <row r="14850" spans="1:1" x14ac:dyDescent="0.2">
      <c r="A14850" s="4"/>
    </row>
    <row r="14851" spans="1:1" x14ac:dyDescent="0.2">
      <c r="A14851" s="4"/>
    </row>
    <row r="14852" spans="1:1" x14ac:dyDescent="0.2">
      <c r="A14852" s="4"/>
    </row>
    <row r="14853" spans="1:1" x14ac:dyDescent="0.2">
      <c r="A14853" s="4"/>
    </row>
    <row r="14854" spans="1:1" x14ac:dyDescent="0.2">
      <c r="A14854" s="4"/>
    </row>
    <row r="14855" spans="1:1" x14ac:dyDescent="0.2">
      <c r="A14855" s="4"/>
    </row>
    <row r="14856" spans="1:1" x14ac:dyDescent="0.2">
      <c r="A14856" s="4"/>
    </row>
    <row r="14857" spans="1:1" x14ac:dyDescent="0.2">
      <c r="A14857" s="4"/>
    </row>
    <row r="14858" spans="1:1" x14ac:dyDescent="0.2">
      <c r="A14858" s="4"/>
    </row>
    <row r="14859" spans="1:1" x14ac:dyDescent="0.2">
      <c r="A14859" s="4"/>
    </row>
    <row r="14860" spans="1:1" x14ac:dyDescent="0.2">
      <c r="A14860" s="4"/>
    </row>
    <row r="14861" spans="1:1" x14ac:dyDescent="0.2">
      <c r="A14861" s="4"/>
    </row>
    <row r="14862" spans="1:1" x14ac:dyDescent="0.2">
      <c r="A14862" s="4"/>
    </row>
    <row r="14863" spans="1:1" x14ac:dyDescent="0.2">
      <c r="A14863" s="4"/>
    </row>
    <row r="14864" spans="1:1" x14ac:dyDescent="0.2">
      <c r="A14864" s="4"/>
    </row>
    <row r="14865" spans="1:1" x14ac:dyDescent="0.2">
      <c r="A14865" s="4"/>
    </row>
    <row r="14866" spans="1:1" x14ac:dyDescent="0.2">
      <c r="A14866" s="4"/>
    </row>
    <row r="14867" spans="1:1" x14ac:dyDescent="0.2">
      <c r="A14867" s="4"/>
    </row>
    <row r="14868" spans="1:1" x14ac:dyDescent="0.2">
      <c r="A14868" s="4"/>
    </row>
    <row r="14869" spans="1:1" x14ac:dyDescent="0.2">
      <c r="A14869" s="4"/>
    </row>
    <row r="14870" spans="1:1" x14ac:dyDescent="0.2">
      <c r="A14870" s="4"/>
    </row>
    <row r="14871" spans="1:1" x14ac:dyDescent="0.2">
      <c r="A14871" s="4"/>
    </row>
    <row r="14872" spans="1:1" x14ac:dyDescent="0.2">
      <c r="A14872" s="4"/>
    </row>
    <row r="14873" spans="1:1" x14ac:dyDescent="0.2">
      <c r="A14873" s="4"/>
    </row>
    <row r="14874" spans="1:1" x14ac:dyDescent="0.2">
      <c r="A14874" s="4"/>
    </row>
    <row r="14875" spans="1:1" x14ac:dyDescent="0.2">
      <c r="A14875" s="4"/>
    </row>
    <row r="14876" spans="1:1" x14ac:dyDescent="0.2">
      <c r="A14876" s="4"/>
    </row>
    <row r="14877" spans="1:1" x14ac:dyDescent="0.2">
      <c r="A14877" s="4"/>
    </row>
    <row r="14878" spans="1:1" x14ac:dyDescent="0.2">
      <c r="A14878" s="4"/>
    </row>
    <row r="14879" spans="1:1" x14ac:dyDescent="0.2">
      <c r="A14879" s="4"/>
    </row>
    <row r="14880" spans="1:1" x14ac:dyDescent="0.2">
      <c r="A14880" s="4"/>
    </row>
    <row r="14881" spans="1:1" x14ac:dyDescent="0.2">
      <c r="A14881" s="4"/>
    </row>
    <row r="14882" spans="1:1" x14ac:dyDescent="0.2">
      <c r="A14882" s="4"/>
    </row>
    <row r="14883" spans="1:1" x14ac:dyDescent="0.2">
      <c r="A14883" s="4"/>
    </row>
    <row r="14884" spans="1:1" x14ac:dyDescent="0.2">
      <c r="A14884" s="4"/>
    </row>
    <row r="14885" spans="1:1" x14ac:dyDescent="0.2">
      <c r="A14885" s="4"/>
    </row>
    <row r="14886" spans="1:1" x14ac:dyDescent="0.2">
      <c r="A14886" s="4"/>
    </row>
    <row r="14887" spans="1:1" x14ac:dyDescent="0.2">
      <c r="A14887" s="4"/>
    </row>
    <row r="14888" spans="1:1" x14ac:dyDescent="0.2">
      <c r="A14888" s="4"/>
    </row>
    <row r="14889" spans="1:1" x14ac:dyDescent="0.2">
      <c r="A14889" s="4"/>
    </row>
    <row r="14890" spans="1:1" x14ac:dyDescent="0.2">
      <c r="A14890" s="4"/>
    </row>
    <row r="14891" spans="1:1" x14ac:dyDescent="0.2">
      <c r="A14891" s="4"/>
    </row>
    <row r="14892" spans="1:1" x14ac:dyDescent="0.2">
      <c r="A14892" s="4"/>
    </row>
    <row r="14893" spans="1:1" x14ac:dyDescent="0.2">
      <c r="A14893" s="4"/>
    </row>
    <row r="14894" spans="1:1" x14ac:dyDescent="0.2">
      <c r="A14894" s="4"/>
    </row>
    <row r="14895" spans="1:1" x14ac:dyDescent="0.2">
      <c r="A14895" s="4"/>
    </row>
    <row r="14896" spans="1:1" x14ac:dyDescent="0.2">
      <c r="A14896" s="4"/>
    </row>
    <row r="14897" spans="1:1" x14ac:dyDescent="0.2">
      <c r="A14897" s="4"/>
    </row>
    <row r="14898" spans="1:1" x14ac:dyDescent="0.2">
      <c r="A14898" s="4"/>
    </row>
    <row r="14899" spans="1:1" x14ac:dyDescent="0.2">
      <c r="A14899" s="4"/>
    </row>
    <row r="14900" spans="1:1" x14ac:dyDescent="0.2">
      <c r="A14900" s="4"/>
    </row>
    <row r="14901" spans="1:1" x14ac:dyDescent="0.2">
      <c r="A14901" s="4"/>
    </row>
    <row r="14902" spans="1:1" x14ac:dyDescent="0.2">
      <c r="A14902" s="4"/>
    </row>
    <row r="14903" spans="1:1" x14ac:dyDescent="0.2">
      <c r="A14903" s="4"/>
    </row>
    <row r="14904" spans="1:1" x14ac:dyDescent="0.2">
      <c r="A14904" s="4"/>
    </row>
    <row r="14905" spans="1:1" x14ac:dyDescent="0.2">
      <c r="A14905" s="4"/>
    </row>
    <row r="14906" spans="1:1" x14ac:dyDescent="0.2">
      <c r="A14906" s="4"/>
    </row>
    <row r="14907" spans="1:1" x14ac:dyDescent="0.2">
      <c r="A14907" s="4"/>
    </row>
    <row r="14908" spans="1:1" x14ac:dyDescent="0.2">
      <c r="A14908" s="4"/>
    </row>
    <row r="14909" spans="1:1" x14ac:dyDescent="0.2">
      <c r="A14909" s="4"/>
    </row>
    <row r="14910" spans="1:1" x14ac:dyDescent="0.2">
      <c r="A14910" s="4"/>
    </row>
    <row r="14911" spans="1:1" x14ac:dyDescent="0.2">
      <c r="A14911" s="4"/>
    </row>
    <row r="14912" spans="1:1" x14ac:dyDescent="0.2">
      <c r="A14912" s="4"/>
    </row>
    <row r="14913" spans="1:1" x14ac:dyDescent="0.2">
      <c r="A14913" s="4"/>
    </row>
    <row r="14914" spans="1:1" x14ac:dyDescent="0.2">
      <c r="A14914" s="4"/>
    </row>
    <row r="14915" spans="1:1" x14ac:dyDescent="0.2">
      <c r="A14915" s="4"/>
    </row>
    <row r="14916" spans="1:1" x14ac:dyDescent="0.2">
      <c r="A14916" s="4"/>
    </row>
    <row r="14917" spans="1:1" x14ac:dyDescent="0.2">
      <c r="A14917" s="4"/>
    </row>
    <row r="14918" spans="1:1" x14ac:dyDescent="0.2">
      <c r="A14918" s="4"/>
    </row>
    <row r="14919" spans="1:1" x14ac:dyDescent="0.2">
      <c r="A14919" s="4"/>
    </row>
    <row r="14920" spans="1:1" x14ac:dyDescent="0.2">
      <c r="A14920" s="4"/>
    </row>
    <row r="14921" spans="1:1" x14ac:dyDescent="0.2">
      <c r="A14921" s="4"/>
    </row>
    <row r="14922" spans="1:1" x14ac:dyDescent="0.2">
      <c r="A14922" s="4"/>
    </row>
    <row r="14923" spans="1:1" x14ac:dyDescent="0.2">
      <c r="A14923" s="4"/>
    </row>
    <row r="14924" spans="1:1" x14ac:dyDescent="0.2">
      <c r="A14924" s="4"/>
    </row>
    <row r="14925" spans="1:1" x14ac:dyDescent="0.2">
      <c r="A14925" s="4"/>
    </row>
    <row r="14926" spans="1:1" x14ac:dyDescent="0.2">
      <c r="A14926" s="4"/>
    </row>
    <row r="14927" spans="1:1" x14ac:dyDescent="0.2">
      <c r="A14927" s="4"/>
    </row>
    <row r="14928" spans="1:1" x14ac:dyDescent="0.2">
      <c r="A14928" s="4"/>
    </row>
    <row r="14929" spans="1:1" x14ac:dyDescent="0.2">
      <c r="A14929" s="4"/>
    </row>
    <row r="14930" spans="1:1" x14ac:dyDescent="0.2">
      <c r="A14930" s="4"/>
    </row>
    <row r="14931" spans="1:1" x14ac:dyDescent="0.2">
      <c r="A14931" s="4"/>
    </row>
    <row r="14932" spans="1:1" x14ac:dyDescent="0.2">
      <c r="A14932" s="4"/>
    </row>
    <row r="14933" spans="1:1" x14ac:dyDescent="0.2">
      <c r="A14933" s="4"/>
    </row>
    <row r="14934" spans="1:1" x14ac:dyDescent="0.2">
      <c r="A14934" s="4"/>
    </row>
    <row r="14935" spans="1:1" x14ac:dyDescent="0.2">
      <c r="A14935" s="4"/>
    </row>
    <row r="14936" spans="1:1" x14ac:dyDescent="0.2">
      <c r="A14936" s="4"/>
    </row>
    <row r="14937" spans="1:1" x14ac:dyDescent="0.2">
      <c r="A14937" s="4"/>
    </row>
    <row r="14938" spans="1:1" x14ac:dyDescent="0.2">
      <c r="A14938" s="4"/>
    </row>
    <row r="14939" spans="1:1" x14ac:dyDescent="0.2">
      <c r="A14939" s="4"/>
    </row>
    <row r="14940" spans="1:1" x14ac:dyDescent="0.2">
      <c r="A14940" s="4"/>
    </row>
    <row r="14941" spans="1:1" x14ac:dyDescent="0.2">
      <c r="A14941" s="4"/>
    </row>
    <row r="14942" spans="1:1" x14ac:dyDescent="0.2">
      <c r="A14942" s="4"/>
    </row>
    <row r="14943" spans="1:1" x14ac:dyDescent="0.2">
      <c r="A14943" s="4"/>
    </row>
    <row r="14944" spans="1:1" x14ac:dyDescent="0.2">
      <c r="A14944" s="4"/>
    </row>
    <row r="14945" spans="1:1" x14ac:dyDescent="0.2">
      <c r="A14945" s="4"/>
    </row>
    <row r="14946" spans="1:1" x14ac:dyDescent="0.2">
      <c r="A14946" s="4"/>
    </row>
    <row r="14947" spans="1:1" x14ac:dyDescent="0.2">
      <c r="A14947" s="4"/>
    </row>
    <row r="14948" spans="1:1" x14ac:dyDescent="0.2">
      <c r="A14948" s="4"/>
    </row>
    <row r="14949" spans="1:1" x14ac:dyDescent="0.2">
      <c r="A14949" s="4"/>
    </row>
    <row r="14950" spans="1:1" x14ac:dyDescent="0.2">
      <c r="A14950" s="4"/>
    </row>
    <row r="14951" spans="1:1" x14ac:dyDescent="0.2">
      <c r="A14951" s="4"/>
    </row>
    <row r="14952" spans="1:1" x14ac:dyDescent="0.2">
      <c r="A14952" s="4"/>
    </row>
    <row r="14953" spans="1:1" x14ac:dyDescent="0.2">
      <c r="A14953" s="4"/>
    </row>
    <row r="14954" spans="1:1" x14ac:dyDescent="0.2">
      <c r="A14954" s="4"/>
    </row>
    <row r="14955" spans="1:1" x14ac:dyDescent="0.2">
      <c r="A14955" s="4"/>
    </row>
    <row r="14956" spans="1:1" x14ac:dyDescent="0.2">
      <c r="A14956" s="4"/>
    </row>
    <row r="14957" spans="1:1" x14ac:dyDescent="0.2">
      <c r="A14957" s="4"/>
    </row>
    <row r="14958" spans="1:1" x14ac:dyDescent="0.2">
      <c r="A14958" s="4"/>
    </row>
    <row r="14959" spans="1:1" x14ac:dyDescent="0.2">
      <c r="A14959" s="4"/>
    </row>
    <row r="14960" spans="1:1" x14ac:dyDescent="0.2">
      <c r="A14960" s="4"/>
    </row>
    <row r="14961" spans="1:1" x14ac:dyDescent="0.2">
      <c r="A14961" s="4"/>
    </row>
    <row r="14962" spans="1:1" x14ac:dyDescent="0.2">
      <c r="A14962" s="4"/>
    </row>
    <row r="14963" spans="1:1" x14ac:dyDescent="0.2">
      <c r="A14963" s="4"/>
    </row>
    <row r="14964" spans="1:1" x14ac:dyDescent="0.2">
      <c r="A14964" s="4"/>
    </row>
    <row r="14965" spans="1:1" x14ac:dyDescent="0.2">
      <c r="A14965" s="4"/>
    </row>
    <row r="14966" spans="1:1" x14ac:dyDescent="0.2">
      <c r="A14966" s="4"/>
    </row>
    <row r="14967" spans="1:1" x14ac:dyDescent="0.2">
      <c r="A14967" s="4"/>
    </row>
    <row r="14968" spans="1:1" x14ac:dyDescent="0.2">
      <c r="A14968" s="4"/>
    </row>
    <row r="14969" spans="1:1" x14ac:dyDescent="0.2">
      <c r="A14969" s="4"/>
    </row>
    <row r="14970" spans="1:1" x14ac:dyDescent="0.2">
      <c r="A14970" s="4"/>
    </row>
    <row r="14971" spans="1:1" x14ac:dyDescent="0.2">
      <c r="A14971" s="4"/>
    </row>
    <row r="14972" spans="1:1" x14ac:dyDescent="0.2">
      <c r="A14972" s="4"/>
    </row>
    <row r="14973" spans="1:1" x14ac:dyDescent="0.2">
      <c r="A14973" s="4"/>
    </row>
    <row r="14974" spans="1:1" x14ac:dyDescent="0.2">
      <c r="A14974" s="4"/>
    </row>
    <row r="14975" spans="1:1" x14ac:dyDescent="0.2">
      <c r="A14975" s="4"/>
    </row>
    <row r="14976" spans="1:1" x14ac:dyDescent="0.2">
      <c r="A14976" s="4"/>
    </row>
    <row r="14977" spans="1:1" x14ac:dyDescent="0.2">
      <c r="A14977" s="4"/>
    </row>
    <row r="14978" spans="1:1" x14ac:dyDescent="0.2">
      <c r="A14978" s="4"/>
    </row>
    <row r="14979" spans="1:1" x14ac:dyDescent="0.2">
      <c r="A14979" s="4"/>
    </row>
    <row r="14980" spans="1:1" x14ac:dyDescent="0.2">
      <c r="A14980" s="4"/>
    </row>
    <row r="14981" spans="1:1" x14ac:dyDescent="0.2">
      <c r="A14981" s="4"/>
    </row>
    <row r="14982" spans="1:1" x14ac:dyDescent="0.2">
      <c r="A14982" s="4"/>
    </row>
    <row r="14983" spans="1:1" x14ac:dyDescent="0.2">
      <c r="A14983" s="4"/>
    </row>
    <row r="14984" spans="1:1" x14ac:dyDescent="0.2">
      <c r="A14984" s="4"/>
    </row>
    <row r="14985" spans="1:1" x14ac:dyDescent="0.2">
      <c r="A14985" s="4"/>
    </row>
    <row r="14986" spans="1:1" x14ac:dyDescent="0.2">
      <c r="A14986" s="4"/>
    </row>
    <row r="14987" spans="1:1" x14ac:dyDescent="0.2">
      <c r="A14987" s="4"/>
    </row>
    <row r="14988" spans="1:1" x14ac:dyDescent="0.2">
      <c r="A14988" s="4"/>
    </row>
    <row r="14989" spans="1:1" x14ac:dyDescent="0.2">
      <c r="A14989" s="4"/>
    </row>
    <row r="14990" spans="1:1" x14ac:dyDescent="0.2">
      <c r="A14990" s="4"/>
    </row>
    <row r="14991" spans="1:1" x14ac:dyDescent="0.2">
      <c r="A14991" s="4"/>
    </row>
    <row r="14992" spans="1:1" x14ac:dyDescent="0.2">
      <c r="A14992" s="4"/>
    </row>
    <row r="14993" spans="1:1" x14ac:dyDescent="0.2">
      <c r="A14993" s="4"/>
    </row>
    <row r="14994" spans="1:1" x14ac:dyDescent="0.2">
      <c r="A14994" s="4"/>
    </row>
    <row r="14995" spans="1:1" x14ac:dyDescent="0.2">
      <c r="A14995" s="4"/>
    </row>
    <row r="14996" spans="1:1" x14ac:dyDescent="0.2">
      <c r="A14996" s="4"/>
    </row>
    <row r="14997" spans="1:1" x14ac:dyDescent="0.2">
      <c r="A14997" s="4"/>
    </row>
    <row r="14998" spans="1:1" x14ac:dyDescent="0.2">
      <c r="A14998" s="4"/>
    </row>
    <row r="14999" spans="1:1" x14ac:dyDescent="0.2">
      <c r="A14999" s="4"/>
    </row>
    <row r="15000" spans="1:1" x14ac:dyDescent="0.2">
      <c r="A15000" s="4"/>
    </row>
    <row r="15001" spans="1:1" x14ac:dyDescent="0.2">
      <c r="A15001" s="4"/>
    </row>
    <row r="15002" spans="1:1" x14ac:dyDescent="0.2">
      <c r="A15002" s="4"/>
    </row>
    <row r="15003" spans="1:1" x14ac:dyDescent="0.2">
      <c r="A15003" s="4"/>
    </row>
    <row r="15004" spans="1:1" x14ac:dyDescent="0.2">
      <c r="A15004" s="4"/>
    </row>
    <row r="15005" spans="1:1" x14ac:dyDescent="0.2">
      <c r="A15005" s="4"/>
    </row>
    <row r="15006" spans="1:1" x14ac:dyDescent="0.2">
      <c r="A15006" s="4"/>
    </row>
    <row r="15007" spans="1:1" x14ac:dyDescent="0.2">
      <c r="A15007" s="4"/>
    </row>
    <row r="15008" spans="1:1" x14ac:dyDescent="0.2">
      <c r="A15008" s="4"/>
    </row>
    <row r="15009" spans="1:1" x14ac:dyDescent="0.2">
      <c r="A15009" s="4"/>
    </row>
    <row r="15010" spans="1:1" x14ac:dyDescent="0.2">
      <c r="A15010" s="4"/>
    </row>
    <row r="15011" spans="1:1" x14ac:dyDescent="0.2">
      <c r="A15011" s="4"/>
    </row>
    <row r="15012" spans="1:1" x14ac:dyDescent="0.2">
      <c r="A15012" s="4"/>
    </row>
    <row r="15013" spans="1:1" x14ac:dyDescent="0.2">
      <c r="A15013" s="4"/>
    </row>
    <row r="15014" spans="1:1" x14ac:dyDescent="0.2">
      <c r="A15014" s="4"/>
    </row>
    <row r="15015" spans="1:1" x14ac:dyDescent="0.2">
      <c r="A15015" s="4"/>
    </row>
    <row r="15016" spans="1:1" x14ac:dyDescent="0.2">
      <c r="A15016" s="4"/>
    </row>
    <row r="15017" spans="1:1" x14ac:dyDescent="0.2">
      <c r="A15017" s="4"/>
    </row>
    <row r="15018" spans="1:1" x14ac:dyDescent="0.2">
      <c r="A15018" s="4"/>
    </row>
    <row r="15019" spans="1:1" x14ac:dyDescent="0.2">
      <c r="A15019" s="4"/>
    </row>
    <row r="15020" spans="1:1" x14ac:dyDescent="0.2">
      <c r="A15020" s="4"/>
    </row>
    <row r="15021" spans="1:1" x14ac:dyDescent="0.2">
      <c r="A15021" s="4"/>
    </row>
    <row r="15022" spans="1:1" x14ac:dyDescent="0.2">
      <c r="A15022" s="4"/>
    </row>
    <row r="15023" spans="1:1" x14ac:dyDescent="0.2">
      <c r="A15023" s="4"/>
    </row>
    <row r="15024" spans="1:1" x14ac:dyDescent="0.2">
      <c r="A15024" s="4"/>
    </row>
    <row r="15025" spans="1:1" x14ac:dyDescent="0.2">
      <c r="A15025" s="4"/>
    </row>
    <row r="15026" spans="1:1" x14ac:dyDescent="0.2">
      <c r="A15026" s="4"/>
    </row>
    <row r="15027" spans="1:1" x14ac:dyDescent="0.2">
      <c r="A15027" s="4"/>
    </row>
    <row r="15028" spans="1:1" x14ac:dyDescent="0.2">
      <c r="A15028" s="4"/>
    </row>
    <row r="15029" spans="1:1" x14ac:dyDescent="0.2">
      <c r="A15029" s="4"/>
    </row>
    <row r="15030" spans="1:1" x14ac:dyDescent="0.2">
      <c r="A15030" s="4"/>
    </row>
    <row r="15031" spans="1:1" x14ac:dyDescent="0.2">
      <c r="A15031" s="4"/>
    </row>
    <row r="15032" spans="1:1" x14ac:dyDescent="0.2">
      <c r="A15032" s="4"/>
    </row>
    <row r="15033" spans="1:1" x14ac:dyDescent="0.2">
      <c r="A15033" s="4"/>
    </row>
    <row r="15034" spans="1:1" x14ac:dyDescent="0.2">
      <c r="A15034" s="4"/>
    </row>
    <row r="15035" spans="1:1" x14ac:dyDescent="0.2">
      <c r="A15035" s="4"/>
    </row>
    <row r="15036" spans="1:1" x14ac:dyDescent="0.2">
      <c r="A15036" s="4"/>
    </row>
    <row r="15037" spans="1:1" x14ac:dyDescent="0.2">
      <c r="A15037" s="4"/>
    </row>
    <row r="15038" spans="1:1" x14ac:dyDescent="0.2">
      <c r="A15038" s="4"/>
    </row>
    <row r="15039" spans="1:1" x14ac:dyDescent="0.2">
      <c r="A15039" s="4"/>
    </row>
    <row r="15040" spans="1:1" x14ac:dyDescent="0.2">
      <c r="A15040" s="4"/>
    </row>
    <row r="15041" spans="1:1" x14ac:dyDescent="0.2">
      <c r="A15041" s="4"/>
    </row>
    <row r="15042" spans="1:1" x14ac:dyDescent="0.2">
      <c r="A15042" s="4"/>
    </row>
    <row r="15043" spans="1:1" x14ac:dyDescent="0.2">
      <c r="A15043" s="4"/>
    </row>
    <row r="15044" spans="1:1" x14ac:dyDescent="0.2">
      <c r="A15044" s="4"/>
    </row>
    <row r="15045" spans="1:1" x14ac:dyDescent="0.2">
      <c r="A15045" s="4"/>
    </row>
    <row r="15046" spans="1:1" x14ac:dyDescent="0.2">
      <c r="A15046" s="4"/>
    </row>
    <row r="15047" spans="1:1" x14ac:dyDescent="0.2">
      <c r="A15047" s="4"/>
    </row>
    <row r="15048" spans="1:1" x14ac:dyDescent="0.2">
      <c r="A15048" s="4"/>
    </row>
    <row r="15049" spans="1:1" x14ac:dyDescent="0.2">
      <c r="A15049" s="4"/>
    </row>
    <row r="15050" spans="1:1" x14ac:dyDescent="0.2">
      <c r="A15050" s="4"/>
    </row>
    <row r="15051" spans="1:1" x14ac:dyDescent="0.2">
      <c r="A15051" s="4"/>
    </row>
    <row r="15052" spans="1:1" x14ac:dyDescent="0.2">
      <c r="A15052" s="4"/>
    </row>
    <row r="15053" spans="1:1" x14ac:dyDescent="0.2">
      <c r="A15053" s="4"/>
    </row>
    <row r="15054" spans="1:1" x14ac:dyDescent="0.2">
      <c r="A15054" s="4"/>
    </row>
    <row r="15055" spans="1:1" x14ac:dyDescent="0.2">
      <c r="A15055" s="4"/>
    </row>
    <row r="15056" spans="1:1" x14ac:dyDescent="0.2">
      <c r="A15056" s="4"/>
    </row>
    <row r="15057" spans="1:1" x14ac:dyDescent="0.2">
      <c r="A15057" s="4"/>
    </row>
    <row r="15058" spans="1:1" x14ac:dyDescent="0.2">
      <c r="A15058" s="4"/>
    </row>
    <row r="15059" spans="1:1" x14ac:dyDescent="0.2">
      <c r="A15059" s="4"/>
    </row>
    <row r="15060" spans="1:1" x14ac:dyDescent="0.2">
      <c r="A15060" s="4"/>
    </row>
    <row r="15061" spans="1:1" x14ac:dyDescent="0.2">
      <c r="A15061" s="4"/>
    </row>
    <row r="15062" spans="1:1" x14ac:dyDescent="0.2">
      <c r="A15062" s="4"/>
    </row>
    <row r="15063" spans="1:1" x14ac:dyDescent="0.2">
      <c r="A15063" s="4"/>
    </row>
    <row r="15064" spans="1:1" x14ac:dyDescent="0.2">
      <c r="A15064" s="4"/>
    </row>
    <row r="15065" spans="1:1" x14ac:dyDescent="0.2">
      <c r="A15065" s="4"/>
    </row>
    <row r="15066" spans="1:1" x14ac:dyDescent="0.2">
      <c r="A15066" s="4"/>
    </row>
    <row r="15067" spans="1:1" x14ac:dyDescent="0.2">
      <c r="A15067" s="4"/>
    </row>
    <row r="15068" spans="1:1" x14ac:dyDescent="0.2">
      <c r="A15068" s="4"/>
    </row>
    <row r="15069" spans="1:1" x14ac:dyDescent="0.2">
      <c r="A15069" s="4"/>
    </row>
    <row r="15070" spans="1:1" x14ac:dyDescent="0.2">
      <c r="A15070" s="4"/>
    </row>
    <row r="15071" spans="1:1" x14ac:dyDescent="0.2">
      <c r="A15071" s="4"/>
    </row>
    <row r="15072" spans="1:1" x14ac:dyDescent="0.2">
      <c r="A15072" s="4"/>
    </row>
    <row r="15073" spans="1:1" x14ac:dyDescent="0.2">
      <c r="A15073" s="4"/>
    </row>
    <row r="15074" spans="1:1" x14ac:dyDescent="0.2">
      <c r="A15074" s="4"/>
    </row>
    <row r="15075" spans="1:1" x14ac:dyDescent="0.2">
      <c r="A15075" s="4"/>
    </row>
    <row r="15076" spans="1:1" x14ac:dyDescent="0.2">
      <c r="A15076" s="4"/>
    </row>
    <row r="15077" spans="1:1" x14ac:dyDescent="0.2">
      <c r="A15077" s="4"/>
    </row>
    <row r="15078" spans="1:1" x14ac:dyDescent="0.2">
      <c r="A15078" s="4"/>
    </row>
    <row r="15079" spans="1:1" x14ac:dyDescent="0.2">
      <c r="A15079" s="4"/>
    </row>
    <row r="15080" spans="1:1" x14ac:dyDescent="0.2">
      <c r="A15080" s="4"/>
    </row>
    <row r="15081" spans="1:1" x14ac:dyDescent="0.2">
      <c r="A15081" s="4"/>
    </row>
    <row r="15082" spans="1:1" x14ac:dyDescent="0.2">
      <c r="A15082" s="4"/>
    </row>
    <row r="15083" spans="1:1" x14ac:dyDescent="0.2">
      <c r="A15083" s="4"/>
    </row>
    <row r="15084" spans="1:1" x14ac:dyDescent="0.2">
      <c r="A15084" s="4"/>
    </row>
    <row r="15085" spans="1:1" x14ac:dyDescent="0.2">
      <c r="A15085" s="4"/>
    </row>
    <row r="15086" spans="1:1" x14ac:dyDescent="0.2">
      <c r="A15086" s="4"/>
    </row>
    <row r="15087" spans="1:1" x14ac:dyDescent="0.2">
      <c r="A15087" s="4"/>
    </row>
    <row r="15088" spans="1:1" x14ac:dyDescent="0.2">
      <c r="A15088" s="4"/>
    </row>
    <row r="15089" spans="1:1" x14ac:dyDescent="0.2">
      <c r="A15089" s="4"/>
    </row>
    <row r="15090" spans="1:1" x14ac:dyDescent="0.2">
      <c r="A15090" s="4"/>
    </row>
    <row r="15091" spans="1:1" x14ac:dyDescent="0.2">
      <c r="A15091" s="4"/>
    </row>
    <row r="15092" spans="1:1" x14ac:dyDescent="0.2">
      <c r="A15092" s="4"/>
    </row>
    <row r="15093" spans="1:1" x14ac:dyDescent="0.2">
      <c r="A15093" s="4"/>
    </row>
    <row r="15094" spans="1:1" x14ac:dyDescent="0.2">
      <c r="A15094" s="4"/>
    </row>
    <row r="15095" spans="1:1" x14ac:dyDescent="0.2">
      <c r="A15095" s="4"/>
    </row>
    <row r="15096" spans="1:1" x14ac:dyDescent="0.2">
      <c r="A15096" s="4"/>
    </row>
    <row r="15097" spans="1:1" x14ac:dyDescent="0.2">
      <c r="A15097" s="4"/>
    </row>
    <row r="15098" spans="1:1" x14ac:dyDescent="0.2">
      <c r="A15098" s="4"/>
    </row>
    <row r="15099" spans="1:1" x14ac:dyDescent="0.2">
      <c r="A15099" s="4"/>
    </row>
    <row r="15100" spans="1:1" x14ac:dyDescent="0.2">
      <c r="A15100" s="4"/>
    </row>
    <row r="15101" spans="1:1" x14ac:dyDescent="0.2">
      <c r="A15101" s="4"/>
    </row>
    <row r="15102" spans="1:1" x14ac:dyDescent="0.2">
      <c r="A15102" s="4"/>
    </row>
    <row r="15103" spans="1:1" x14ac:dyDescent="0.2">
      <c r="A15103" s="4"/>
    </row>
    <row r="15104" spans="1:1" x14ac:dyDescent="0.2">
      <c r="A15104" s="4"/>
    </row>
    <row r="15105" spans="1:1" x14ac:dyDescent="0.2">
      <c r="A15105" s="4"/>
    </row>
    <row r="15106" spans="1:1" x14ac:dyDescent="0.2">
      <c r="A15106" s="4"/>
    </row>
    <row r="15107" spans="1:1" x14ac:dyDescent="0.2">
      <c r="A15107" s="4"/>
    </row>
    <row r="15108" spans="1:1" x14ac:dyDescent="0.2">
      <c r="A15108" s="4"/>
    </row>
    <row r="15109" spans="1:1" x14ac:dyDescent="0.2">
      <c r="A15109" s="4"/>
    </row>
    <row r="15110" spans="1:1" x14ac:dyDescent="0.2">
      <c r="A15110" s="4"/>
    </row>
    <row r="15111" spans="1:1" x14ac:dyDescent="0.2">
      <c r="A15111" s="4"/>
    </row>
    <row r="15112" spans="1:1" x14ac:dyDescent="0.2">
      <c r="A15112" s="4"/>
    </row>
    <row r="15113" spans="1:1" x14ac:dyDescent="0.2">
      <c r="A15113" s="4"/>
    </row>
    <row r="15114" spans="1:1" x14ac:dyDescent="0.2">
      <c r="A15114" s="4"/>
    </row>
    <row r="15115" spans="1:1" x14ac:dyDescent="0.2">
      <c r="A15115" s="4"/>
    </row>
    <row r="15116" spans="1:1" x14ac:dyDescent="0.2">
      <c r="A15116" s="4"/>
    </row>
    <row r="15117" spans="1:1" x14ac:dyDescent="0.2">
      <c r="A15117" s="4"/>
    </row>
    <row r="15118" spans="1:1" x14ac:dyDescent="0.2">
      <c r="A15118" s="4"/>
    </row>
    <row r="15119" spans="1:1" x14ac:dyDescent="0.2">
      <c r="A15119" s="4"/>
    </row>
    <row r="15120" spans="1:1" x14ac:dyDescent="0.2">
      <c r="A15120" s="4"/>
    </row>
    <row r="15121" spans="1:1" x14ac:dyDescent="0.2">
      <c r="A15121" s="4"/>
    </row>
    <row r="15122" spans="1:1" x14ac:dyDescent="0.2">
      <c r="A15122" s="4"/>
    </row>
    <row r="15123" spans="1:1" x14ac:dyDescent="0.2">
      <c r="A15123" s="4"/>
    </row>
    <row r="15124" spans="1:1" x14ac:dyDescent="0.2">
      <c r="A15124" s="4"/>
    </row>
    <row r="15125" spans="1:1" x14ac:dyDescent="0.2">
      <c r="A15125" s="4"/>
    </row>
    <row r="15126" spans="1:1" x14ac:dyDescent="0.2">
      <c r="A15126" s="4"/>
    </row>
    <row r="15127" spans="1:1" x14ac:dyDescent="0.2">
      <c r="A15127" s="4"/>
    </row>
    <row r="15128" spans="1:1" x14ac:dyDescent="0.2">
      <c r="A15128" s="4"/>
    </row>
    <row r="15129" spans="1:1" x14ac:dyDescent="0.2">
      <c r="A15129" s="4"/>
    </row>
    <row r="15130" spans="1:1" x14ac:dyDescent="0.2">
      <c r="A15130" s="4"/>
    </row>
    <row r="15131" spans="1:1" x14ac:dyDescent="0.2">
      <c r="A15131" s="4"/>
    </row>
    <row r="15132" spans="1:1" x14ac:dyDescent="0.2">
      <c r="A15132" s="4"/>
    </row>
    <row r="15133" spans="1:1" x14ac:dyDescent="0.2">
      <c r="A15133" s="4"/>
    </row>
    <row r="15134" spans="1:1" x14ac:dyDescent="0.2">
      <c r="A15134" s="4"/>
    </row>
    <row r="15135" spans="1:1" x14ac:dyDescent="0.2">
      <c r="A15135" s="4"/>
    </row>
    <row r="15136" spans="1:1" x14ac:dyDescent="0.2">
      <c r="A15136" s="4"/>
    </row>
    <row r="15137" spans="1:1" x14ac:dyDescent="0.2">
      <c r="A15137" s="4"/>
    </row>
    <row r="15138" spans="1:1" x14ac:dyDescent="0.2">
      <c r="A15138" s="4"/>
    </row>
    <row r="15139" spans="1:1" x14ac:dyDescent="0.2">
      <c r="A15139" s="4"/>
    </row>
    <row r="15140" spans="1:1" x14ac:dyDescent="0.2">
      <c r="A15140" s="4"/>
    </row>
    <row r="15141" spans="1:1" x14ac:dyDescent="0.2">
      <c r="A15141" s="4"/>
    </row>
    <row r="15142" spans="1:1" x14ac:dyDescent="0.2">
      <c r="A15142" s="4"/>
    </row>
    <row r="15143" spans="1:1" x14ac:dyDescent="0.2">
      <c r="A15143" s="4"/>
    </row>
    <row r="15144" spans="1:1" x14ac:dyDescent="0.2">
      <c r="A15144" s="4"/>
    </row>
    <row r="15145" spans="1:1" x14ac:dyDescent="0.2">
      <c r="A15145" s="4"/>
    </row>
    <row r="15146" spans="1:1" x14ac:dyDescent="0.2">
      <c r="A15146" s="4"/>
    </row>
    <row r="15147" spans="1:1" x14ac:dyDescent="0.2">
      <c r="A15147" s="4"/>
    </row>
    <row r="15148" spans="1:1" x14ac:dyDescent="0.2">
      <c r="A15148" s="4"/>
    </row>
    <row r="15149" spans="1:1" x14ac:dyDescent="0.2">
      <c r="A15149" s="4"/>
    </row>
    <row r="15150" spans="1:1" x14ac:dyDescent="0.2">
      <c r="A15150" s="4"/>
    </row>
    <row r="15151" spans="1:1" x14ac:dyDescent="0.2">
      <c r="A15151" s="4"/>
    </row>
    <row r="15152" spans="1:1" x14ac:dyDescent="0.2">
      <c r="A15152" s="4"/>
    </row>
    <row r="15153" spans="1:1" x14ac:dyDescent="0.2">
      <c r="A15153" s="4"/>
    </row>
    <row r="15154" spans="1:1" x14ac:dyDescent="0.2">
      <c r="A15154" s="4"/>
    </row>
    <row r="15155" spans="1:1" x14ac:dyDescent="0.2">
      <c r="A15155" s="4"/>
    </row>
    <row r="15156" spans="1:1" x14ac:dyDescent="0.2">
      <c r="A15156" s="4"/>
    </row>
    <row r="15157" spans="1:1" x14ac:dyDescent="0.2">
      <c r="A15157" s="4"/>
    </row>
    <row r="15158" spans="1:1" x14ac:dyDescent="0.2">
      <c r="A15158" s="4"/>
    </row>
    <row r="15159" spans="1:1" x14ac:dyDescent="0.2">
      <c r="A15159" s="4"/>
    </row>
    <row r="15160" spans="1:1" x14ac:dyDescent="0.2">
      <c r="A15160" s="4"/>
    </row>
    <row r="15161" spans="1:1" x14ac:dyDescent="0.2">
      <c r="A15161" s="4"/>
    </row>
    <row r="15162" spans="1:1" x14ac:dyDescent="0.2">
      <c r="A15162" s="4"/>
    </row>
    <row r="15163" spans="1:1" x14ac:dyDescent="0.2">
      <c r="A15163" s="4"/>
    </row>
    <row r="15164" spans="1:1" x14ac:dyDescent="0.2">
      <c r="A15164" s="4"/>
    </row>
    <row r="15165" spans="1:1" x14ac:dyDescent="0.2">
      <c r="A15165" s="4"/>
    </row>
    <row r="15166" spans="1:1" x14ac:dyDescent="0.2">
      <c r="A15166" s="4"/>
    </row>
    <row r="15167" spans="1:1" x14ac:dyDescent="0.2">
      <c r="A15167" s="4"/>
    </row>
    <row r="15168" spans="1:1" x14ac:dyDescent="0.2">
      <c r="A15168" s="4"/>
    </row>
    <row r="15169" spans="1:1" x14ac:dyDescent="0.2">
      <c r="A15169" s="4"/>
    </row>
    <row r="15170" spans="1:1" x14ac:dyDescent="0.2">
      <c r="A15170" s="4"/>
    </row>
    <row r="15171" spans="1:1" x14ac:dyDescent="0.2">
      <c r="A15171" s="4"/>
    </row>
    <row r="15172" spans="1:1" x14ac:dyDescent="0.2">
      <c r="A15172" s="4"/>
    </row>
    <row r="15173" spans="1:1" x14ac:dyDescent="0.2">
      <c r="A15173" s="4"/>
    </row>
    <row r="15174" spans="1:1" x14ac:dyDescent="0.2">
      <c r="A15174" s="4"/>
    </row>
    <row r="15175" spans="1:1" x14ac:dyDescent="0.2">
      <c r="A15175" s="4"/>
    </row>
    <row r="15176" spans="1:1" x14ac:dyDescent="0.2">
      <c r="A15176" s="4"/>
    </row>
    <row r="15177" spans="1:1" x14ac:dyDescent="0.2">
      <c r="A15177" s="4"/>
    </row>
    <row r="15178" spans="1:1" x14ac:dyDescent="0.2">
      <c r="A15178" s="4"/>
    </row>
    <row r="15179" spans="1:1" x14ac:dyDescent="0.2">
      <c r="A15179" s="4"/>
    </row>
    <row r="15180" spans="1:1" x14ac:dyDescent="0.2">
      <c r="A15180" s="4"/>
    </row>
    <row r="15181" spans="1:1" x14ac:dyDescent="0.2">
      <c r="A15181" s="4"/>
    </row>
    <row r="15182" spans="1:1" x14ac:dyDescent="0.2">
      <c r="A15182" s="4"/>
    </row>
    <row r="15183" spans="1:1" x14ac:dyDescent="0.2">
      <c r="A15183" s="4"/>
    </row>
    <row r="15184" spans="1:1" x14ac:dyDescent="0.2">
      <c r="A15184" s="4"/>
    </row>
    <row r="15185" spans="1:1" x14ac:dyDescent="0.2">
      <c r="A15185" s="4"/>
    </row>
    <row r="15186" spans="1:1" x14ac:dyDescent="0.2">
      <c r="A15186" s="4"/>
    </row>
    <row r="15187" spans="1:1" x14ac:dyDescent="0.2">
      <c r="A15187" s="4"/>
    </row>
    <row r="15188" spans="1:1" x14ac:dyDescent="0.2">
      <c r="A15188" s="4"/>
    </row>
    <row r="15189" spans="1:1" x14ac:dyDescent="0.2">
      <c r="A15189" s="4"/>
    </row>
    <row r="15190" spans="1:1" x14ac:dyDescent="0.2">
      <c r="A15190" s="4"/>
    </row>
    <row r="15191" spans="1:1" x14ac:dyDescent="0.2">
      <c r="A15191" s="4"/>
    </row>
    <row r="15192" spans="1:1" x14ac:dyDescent="0.2">
      <c r="A15192" s="4"/>
    </row>
    <row r="15193" spans="1:1" x14ac:dyDescent="0.2">
      <c r="A15193" s="4"/>
    </row>
    <row r="15194" spans="1:1" x14ac:dyDescent="0.2">
      <c r="A15194" s="4"/>
    </row>
    <row r="15195" spans="1:1" x14ac:dyDescent="0.2">
      <c r="A15195" s="4"/>
    </row>
    <row r="15196" spans="1:1" x14ac:dyDescent="0.2">
      <c r="A15196" s="4"/>
    </row>
    <row r="15197" spans="1:1" x14ac:dyDescent="0.2">
      <c r="A15197" s="4"/>
    </row>
    <row r="15198" spans="1:1" x14ac:dyDescent="0.2">
      <c r="A15198" s="4"/>
    </row>
    <row r="15199" spans="1:1" x14ac:dyDescent="0.2">
      <c r="A15199" s="4"/>
    </row>
    <row r="15200" spans="1:1" x14ac:dyDescent="0.2">
      <c r="A15200" s="4"/>
    </row>
    <row r="15201" spans="1:1" x14ac:dyDescent="0.2">
      <c r="A15201" s="4"/>
    </row>
    <row r="15202" spans="1:1" x14ac:dyDescent="0.2">
      <c r="A15202" s="4"/>
    </row>
    <row r="15203" spans="1:1" x14ac:dyDescent="0.2">
      <c r="A15203" s="4"/>
    </row>
    <row r="15204" spans="1:1" x14ac:dyDescent="0.2">
      <c r="A15204" s="4"/>
    </row>
    <row r="15205" spans="1:1" x14ac:dyDescent="0.2">
      <c r="A15205" s="4"/>
    </row>
    <row r="15206" spans="1:1" x14ac:dyDescent="0.2">
      <c r="A15206" s="4"/>
    </row>
    <row r="15207" spans="1:1" x14ac:dyDescent="0.2">
      <c r="A15207" s="4"/>
    </row>
    <row r="15208" spans="1:1" x14ac:dyDescent="0.2">
      <c r="A15208" s="4"/>
    </row>
    <row r="15209" spans="1:1" x14ac:dyDescent="0.2">
      <c r="A15209" s="4"/>
    </row>
    <row r="15210" spans="1:1" x14ac:dyDescent="0.2">
      <c r="A15210" s="4"/>
    </row>
    <row r="15211" spans="1:1" x14ac:dyDescent="0.2">
      <c r="A15211" s="4"/>
    </row>
    <row r="15212" spans="1:1" x14ac:dyDescent="0.2">
      <c r="A15212" s="4"/>
    </row>
    <row r="15213" spans="1:1" x14ac:dyDescent="0.2">
      <c r="A15213" s="4"/>
    </row>
    <row r="15214" spans="1:1" x14ac:dyDescent="0.2">
      <c r="A15214" s="4"/>
    </row>
    <row r="15215" spans="1:1" x14ac:dyDescent="0.2">
      <c r="A15215" s="4"/>
    </row>
    <row r="15216" spans="1:1" x14ac:dyDescent="0.2">
      <c r="A15216" s="4"/>
    </row>
    <row r="15217" spans="1:1" x14ac:dyDescent="0.2">
      <c r="A15217" s="4"/>
    </row>
    <row r="15218" spans="1:1" x14ac:dyDescent="0.2">
      <c r="A15218" s="4"/>
    </row>
    <row r="15219" spans="1:1" x14ac:dyDescent="0.2">
      <c r="A15219" s="4"/>
    </row>
    <row r="15220" spans="1:1" x14ac:dyDescent="0.2">
      <c r="A15220" s="4"/>
    </row>
    <row r="15221" spans="1:1" x14ac:dyDescent="0.2">
      <c r="A15221" s="4"/>
    </row>
    <row r="15222" spans="1:1" x14ac:dyDescent="0.2">
      <c r="A15222" s="4"/>
    </row>
    <row r="15223" spans="1:1" x14ac:dyDescent="0.2">
      <c r="A15223" s="4"/>
    </row>
    <row r="15224" spans="1:1" x14ac:dyDescent="0.2">
      <c r="A15224" s="4"/>
    </row>
    <row r="15225" spans="1:1" x14ac:dyDescent="0.2">
      <c r="A15225" s="4"/>
    </row>
    <row r="15226" spans="1:1" x14ac:dyDescent="0.2">
      <c r="A15226" s="4"/>
    </row>
    <row r="15227" spans="1:1" x14ac:dyDescent="0.2">
      <c r="A15227" s="4"/>
    </row>
    <row r="15228" spans="1:1" x14ac:dyDescent="0.2">
      <c r="A15228" s="4"/>
    </row>
    <row r="15229" spans="1:1" x14ac:dyDescent="0.2">
      <c r="A15229" s="4"/>
    </row>
    <row r="15230" spans="1:1" x14ac:dyDescent="0.2">
      <c r="A15230" s="4"/>
    </row>
    <row r="15231" spans="1:1" x14ac:dyDescent="0.2">
      <c r="A15231" s="4"/>
    </row>
    <row r="15232" spans="1:1" x14ac:dyDescent="0.2">
      <c r="A15232" s="4"/>
    </row>
    <row r="15233" spans="1:1" x14ac:dyDescent="0.2">
      <c r="A15233" s="4"/>
    </row>
    <row r="15234" spans="1:1" x14ac:dyDescent="0.2">
      <c r="A15234" s="4"/>
    </row>
    <row r="15235" spans="1:1" x14ac:dyDescent="0.2">
      <c r="A15235" s="4"/>
    </row>
    <row r="15236" spans="1:1" x14ac:dyDescent="0.2">
      <c r="A15236" s="4"/>
    </row>
    <row r="15237" spans="1:1" x14ac:dyDescent="0.2">
      <c r="A15237" s="4"/>
    </row>
    <row r="15238" spans="1:1" x14ac:dyDescent="0.2">
      <c r="A15238" s="4"/>
    </row>
    <row r="15239" spans="1:1" x14ac:dyDescent="0.2">
      <c r="A15239" s="4"/>
    </row>
    <row r="15240" spans="1:1" x14ac:dyDescent="0.2">
      <c r="A15240" s="4"/>
    </row>
    <row r="15241" spans="1:1" x14ac:dyDescent="0.2">
      <c r="A15241" s="4"/>
    </row>
    <row r="15242" spans="1:1" x14ac:dyDescent="0.2">
      <c r="A15242" s="4"/>
    </row>
    <row r="15243" spans="1:1" x14ac:dyDescent="0.2">
      <c r="A15243" s="4"/>
    </row>
    <row r="15244" spans="1:1" x14ac:dyDescent="0.2">
      <c r="A15244" s="4"/>
    </row>
    <row r="15245" spans="1:1" x14ac:dyDescent="0.2">
      <c r="A15245" s="4"/>
    </row>
    <row r="15246" spans="1:1" x14ac:dyDescent="0.2">
      <c r="A15246" s="4"/>
    </row>
    <row r="15247" spans="1:1" x14ac:dyDescent="0.2">
      <c r="A15247" s="4"/>
    </row>
    <row r="15248" spans="1:1" x14ac:dyDescent="0.2">
      <c r="A15248" s="4"/>
    </row>
    <row r="15249" spans="1:1" x14ac:dyDescent="0.2">
      <c r="A15249" s="4"/>
    </row>
    <row r="15250" spans="1:1" x14ac:dyDescent="0.2">
      <c r="A15250" s="4"/>
    </row>
    <row r="15251" spans="1:1" x14ac:dyDescent="0.2">
      <c r="A15251" s="4"/>
    </row>
    <row r="15252" spans="1:1" x14ac:dyDescent="0.2">
      <c r="A15252" s="4"/>
    </row>
    <row r="15253" spans="1:1" x14ac:dyDescent="0.2">
      <c r="A15253" s="4"/>
    </row>
    <row r="15254" spans="1:1" x14ac:dyDescent="0.2">
      <c r="A15254" s="4"/>
    </row>
    <row r="15255" spans="1:1" x14ac:dyDescent="0.2">
      <c r="A15255" s="4"/>
    </row>
    <row r="15256" spans="1:1" x14ac:dyDescent="0.2">
      <c r="A15256" s="4"/>
    </row>
    <row r="15257" spans="1:1" x14ac:dyDescent="0.2">
      <c r="A15257" s="4"/>
    </row>
    <row r="15258" spans="1:1" x14ac:dyDescent="0.2">
      <c r="A15258" s="4"/>
    </row>
    <row r="15259" spans="1:1" x14ac:dyDescent="0.2">
      <c r="A15259" s="4"/>
    </row>
    <row r="15260" spans="1:1" x14ac:dyDescent="0.2">
      <c r="A15260" s="4"/>
    </row>
    <row r="15261" spans="1:1" x14ac:dyDescent="0.2">
      <c r="A15261" s="4"/>
    </row>
    <row r="15262" spans="1:1" x14ac:dyDescent="0.2">
      <c r="A15262" s="4"/>
    </row>
    <row r="15263" spans="1:1" x14ac:dyDescent="0.2">
      <c r="A15263" s="4"/>
    </row>
    <row r="15264" spans="1:1" x14ac:dyDescent="0.2">
      <c r="A15264" s="4"/>
    </row>
    <row r="15265" spans="1:1" x14ac:dyDescent="0.2">
      <c r="A15265" s="4"/>
    </row>
    <row r="15266" spans="1:1" x14ac:dyDescent="0.2">
      <c r="A15266" s="4"/>
    </row>
    <row r="15267" spans="1:1" x14ac:dyDescent="0.2">
      <c r="A15267" s="4"/>
    </row>
    <row r="15268" spans="1:1" x14ac:dyDescent="0.2">
      <c r="A15268" s="4"/>
    </row>
    <row r="15269" spans="1:1" x14ac:dyDescent="0.2">
      <c r="A15269" s="4"/>
    </row>
    <row r="15270" spans="1:1" x14ac:dyDescent="0.2">
      <c r="A15270" s="4"/>
    </row>
    <row r="15271" spans="1:1" x14ac:dyDescent="0.2">
      <c r="A15271" s="4"/>
    </row>
    <row r="15272" spans="1:1" x14ac:dyDescent="0.2">
      <c r="A15272" s="4"/>
    </row>
    <row r="15273" spans="1:1" x14ac:dyDescent="0.2">
      <c r="A15273" s="4"/>
    </row>
    <row r="15274" spans="1:1" x14ac:dyDescent="0.2">
      <c r="A15274" s="4"/>
    </row>
    <row r="15275" spans="1:1" x14ac:dyDescent="0.2">
      <c r="A15275" s="4"/>
    </row>
    <row r="15276" spans="1:1" x14ac:dyDescent="0.2">
      <c r="A15276" s="4"/>
    </row>
    <row r="15277" spans="1:1" x14ac:dyDescent="0.2">
      <c r="A15277" s="4"/>
    </row>
    <row r="15278" spans="1:1" x14ac:dyDescent="0.2">
      <c r="A15278" s="4"/>
    </row>
    <row r="15279" spans="1:1" x14ac:dyDescent="0.2">
      <c r="A15279" s="4"/>
    </row>
    <row r="15280" spans="1:1" x14ac:dyDescent="0.2">
      <c r="A15280" s="4"/>
    </row>
    <row r="15281" spans="1:1" x14ac:dyDescent="0.2">
      <c r="A15281" s="4"/>
    </row>
    <row r="15282" spans="1:1" x14ac:dyDescent="0.2">
      <c r="A15282" s="4"/>
    </row>
    <row r="15283" spans="1:1" x14ac:dyDescent="0.2">
      <c r="A15283" s="4"/>
    </row>
    <row r="15284" spans="1:1" x14ac:dyDescent="0.2">
      <c r="A15284" s="4"/>
    </row>
    <row r="15285" spans="1:1" x14ac:dyDescent="0.2">
      <c r="A15285" s="4"/>
    </row>
    <row r="15286" spans="1:1" x14ac:dyDescent="0.2">
      <c r="A15286" s="4"/>
    </row>
    <row r="15287" spans="1:1" x14ac:dyDescent="0.2">
      <c r="A15287" s="4"/>
    </row>
    <row r="15288" spans="1:1" x14ac:dyDescent="0.2">
      <c r="A15288" s="4"/>
    </row>
    <row r="15289" spans="1:1" x14ac:dyDescent="0.2">
      <c r="A15289" s="4"/>
    </row>
    <row r="15290" spans="1:1" x14ac:dyDescent="0.2">
      <c r="A15290" s="4"/>
    </row>
    <row r="15291" spans="1:1" x14ac:dyDescent="0.2">
      <c r="A15291" s="4"/>
    </row>
    <row r="15292" spans="1:1" x14ac:dyDescent="0.2">
      <c r="A15292" s="4"/>
    </row>
    <row r="15293" spans="1:1" x14ac:dyDescent="0.2">
      <c r="A15293" s="4"/>
    </row>
    <row r="15294" spans="1:1" x14ac:dyDescent="0.2">
      <c r="A15294" s="4"/>
    </row>
    <row r="15295" spans="1:1" x14ac:dyDescent="0.2">
      <c r="A15295" s="4"/>
    </row>
    <row r="15296" spans="1:1" x14ac:dyDescent="0.2">
      <c r="A15296" s="4"/>
    </row>
    <row r="15297" spans="1:1" x14ac:dyDescent="0.2">
      <c r="A15297" s="4"/>
    </row>
    <row r="15298" spans="1:1" x14ac:dyDescent="0.2">
      <c r="A15298" s="4"/>
    </row>
    <row r="15299" spans="1:1" x14ac:dyDescent="0.2">
      <c r="A15299" s="4"/>
    </row>
    <row r="15300" spans="1:1" x14ac:dyDescent="0.2">
      <c r="A15300" s="4"/>
    </row>
    <row r="15301" spans="1:1" x14ac:dyDescent="0.2">
      <c r="A15301" s="4"/>
    </row>
    <row r="15302" spans="1:1" x14ac:dyDescent="0.2">
      <c r="A15302" s="4"/>
    </row>
    <row r="15303" spans="1:1" x14ac:dyDescent="0.2">
      <c r="A15303" s="4"/>
    </row>
    <row r="15304" spans="1:1" x14ac:dyDescent="0.2">
      <c r="A15304" s="4"/>
    </row>
    <row r="15305" spans="1:1" x14ac:dyDescent="0.2">
      <c r="A15305" s="4"/>
    </row>
    <row r="15306" spans="1:1" x14ac:dyDescent="0.2">
      <c r="A15306" s="4"/>
    </row>
    <row r="15307" spans="1:1" x14ac:dyDescent="0.2">
      <c r="A15307" s="4"/>
    </row>
    <row r="15308" spans="1:1" x14ac:dyDescent="0.2">
      <c r="A15308" s="4"/>
    </row>
    <row r="15309" spans="1:1" x14ac:dyDescent="0.2">
      <c r="A15309" s="4"/>
    </row>
    <row r="15310" spans="1:1" x14ac:dyDescent="0.2">
      <c r="A15310" s="4"/>
    </row>
    <row r="15311" spans="1:1" x14ac:dyDescent="0.2">
      <c r="A15311" s="4"/>
    </row>
    <row r="15312" spans="1:1" x14ac:dyDescent="0.2">
      <c r="A15312" s="4"/>
    </row>
    <row r="15313" spans="1:1" x14ac:dyDescent="0.2">
      <c r="A15313" s="4"/>
    </row>
    <row r="15314" spans="1:1" x14ac:dyDescent="0.2">
      <c r="A15314" s="4"/>
    </row>
    <row r="15315" spans="1:1" x14ac:dyDescent="0.2">
      <c r="A15315" s="4"/>
    </row>
    <row r="15316" spans="1:1" x14ac:dyDescent="0.2">
      <c r="A15316" s="4"/>
    </row>
    <row r="15317" spans="1:1" x14ac:dyDescent="0.2">
      <c r="A15317" s="4"/>
    </row>
    <row r="15318" spans="1:1" x14ac:dyDescent="0.2">
      <c r="A15318" s="4"/>
    </row>
    <row r="15319" spans="1:1" x14ac:dyDescent="0.2">
      <c r="A15319" s="4"/>
    </row>
    <row r="15320" spans="1:1" x14ac:dyDescent="0.2">
      <c r="A15320" s="4"/>
    </row>
    <row r="15321" spans="1:1" x14ac:dyDescent="0.2">
      <c r="A15321" s="4"/>
    </row>
    <row r="15322" spans="1:1" x14ac:dyDescent="0.2">
      <c r="A15322" s="4"/>
    </row>
    <row r="15323" spans="1:1" x14ac:dyDescent="0.2">
      <c r="A15323" s="4"/>
    </row>
    <row r="15324" spans="1:1" x14ac:dyDescent="0.2">
      <c r="A15324" s="4"/>
    </row>
    <row r="15325" spans="1:1" x14ac:dyDescent="0.2">
      <c r="A15325" s="4"/>
    </row>
    <row r="15326" spans="1:1" x14ac:dyDescent="0.2">
      <c r="A15326" s="4"/>
    </row>
    <row r="15327" spans="1:1" x14ac:dyDescent="0.2">
      <c r="A15327" s="4"/>
    </row>
    <row r="15328" spans="1:1" x14ac:dyDescent="0.2">
      <c r="A15328" s="4"/>
    </row>
    <row r="15329" spans="1:1" x14ac:dyDescent="0.2">
      <c r="A15329" s="4"/>
    </row>
    <row r="15330" spans="1:1" x14ac:dyDescent="0.2">
      <c r="A15330" s="4"/>
    </row>
    <row r="15331" spans="1:1" x14ac:dyDescent="0.2">
      <c r="A15331" s="4"/>
    </row>
    <row r="15332" spans="1:1" x14ac:dyDescent="0.2">
      <c r="A15332" s="4"/>
    </row>
    <row r="15333" spans="1:1" x14ac:dyDescent="0.2">
      <c r="A15333" s="4"/>
    </row>
    <row r="15334" spans="1:1" x14ac:dyDescent="0.2">
      <c r="A15334" s="4"/>
    </row>
    <row r="15335" spans="1:1" x14ac:dyDescent="0.2">
      <c r="A15335" s="4"/>
    </row>
    <row r="15336" spans="1:1" x14ac:dyDescent="0.2">
      <c r="A15336" s="4"/>
    </row>
    <row r="15337" spans="1:1" x14ac:dyDescent="0.2">
      <c r="A15337" s="4"/>
    </row>
    <row r="15338" spans="1:1" x14ac:dyDescent="0.2">
      <c r="A15338" s="4"/>
    </row>
    <row r="15339" spans="1:1" x14ac:dyDescent="0.2">
      <c r="A15339" s="4"/>
    </row>
    <row r="15340" spans="1:1" x14ac:dyDescent="0.2">
      <c r="A15340" s="4"/>
    </row>
    <row r="15341" spans="1:1" x14ac:dyDescent="0.2">
      <c r="A15341" s="4"/>
    </row>
    <row r="15342" spans="1:1" x14ac:dyDescent="0.2">
      <c r="A15342" s="4"/>
    </row>
    <row r="15343" spans="1:1" x14ac:dyDescent="0.2">
      <c r="A15343" s="4"/>
    </row>
    <row r="15344" spans="1:1" x14ac:dyDescent="0.2">
      <c r="A15344" s="4"/>
    </row>
    <row r="15345" spans="1:1" x14ac:dyDescent="0.2">
      <c r="A15345" s="4"/>
    </row>
    <row r="15346" spans="1:1" x14ac:dyDescent="0.2">
      <c r="A15346" s="4"/>
    </row>
    <row r="15347" spans="1:1" x14ac:dyDescent="0.2">
      <c r="A15347" s="4"/>
    </row>
    <row r="15348" spans="1:1" x14ac:dyDescent="0.2">
      <c r="A15348" s="4"/>
    </row>
    <row r="15349" spans="1:1" x14ac:dyDescent="0.2">
      <c r="A15349" s="4"/>
    </row>
    <row r="15350" spans="1:1" x14ac:dyDescent="0.2">
      <c r="A15350" s="4"/>
    </row>
    <row r="15351" spans="1:1" x14ac:dyDescent="0.2">
      <c r="A15351" s="4"/>
    </row>
    <row r="15352" spans="1:1" x14ac:dyDescent="0.2">
      <c r="A15352" s="4"/>
    </row>
    <row r="15353" spans="1:1" x14ac:dyDescent="0.2">
      <c r="A15353" s="4"/>
    </row>
    <row r="15354" spans="1:1" x14ac:dyDescent="0.2">
      <c r="A15354" s="4"/>
    </row>
    <row r="15355" spans="1:1" x14ac:dyDescent="0.2">
      <c r="A15355" s="4"/>
    </row>
    <row r="15356" spans="1:1" x14ac:dyDescent="0.2">
      <c r="A15356" s="4"/>
    </row>
    <row r="15357" spans="1:1" x14ac:dyDescent="0.2">
      <c r="A15357" s="4"/>
    </row>
    <row r="15358" spans="1:1" x14ac:dyDescent="0.2">
      <c r="A15358" s="4"/>
    </row>
    <row r="15359" spans="1:1" x14ac:dyDescent="0.2">
      <c r="A15359" s="4"/>
    </row>
    <row r="15360" spans="1:1" x14ac:dyDescent="0.2">
      <c r="A15360" s="4"/>
    </row>
    <row r="15361" spans="1:1" x14ac:dyDescent="0.2">
      <c r="A15361" s="4"/>
    </row>
    <row r="15362" spans="1:1" x14ac:dyDescent="0.2">
      <c r="A15362" s="4"/>
    </row>
    <row r="15363" spans="1:1" x14ac:dyDescent="0.2">
      <c r="A15363" s="4"/>
    </row>
    <row r="15364" spans="1:1" x14ac:dyDescent="0.2">
      <c r="A15364" s="4"/>
    </row>
    <row r="15365" spans="1:1" x14ac:dyDescent="0.2">
      <c r="A15365" s="4"/>
    </row>
    <row r="15366" spans="1:1" x14ac:dyDescent="0.2">
      <c r="A15366" s="4"/>
    </row>
    <row r="15367" spans="1:1" x14ac:dyDescent="0.2">
      <c r="A15367" s="4"/>
    </row>
    <row r="15368" spans="1:1" x14ac:dyDescent="0.2">
      <c r="A15368" s="4"/>
    </row>
    <row r="15369" spans="1:1" x14ac:dyDescent="0.2">
      <c r="A15369" s="4"/>
    </row>
    <row r="15370" spans="1:1" x14ac:dyDescent="0.2">
      <c r="A15370" s="4"/>
    </row>
    <row r="15371" spans="1:1" x14ac:dyDescent="0.2">
      <c r="A15371" s="4"/>
    </row>
    <row r="15372" spans="1:1" x14ac:dyDescent="0.2">
      <c r="A15372" s="4"/>
    </row>
    <row r="15373" spans="1:1" x14ac:dyDescent="0.2">
      <c r="A15373" s="4"/>
    </row>
    <row r="15374" spans="1:1" x14ac:dyDescent="0.2">
      <c r="A15374" s="4"/>
    </row>
    <row r="15375" spans="1:1" x14ac:dyDescent="0.2">
      <c r="A15375" s="4"/>
    </row>
    <row r="15376" spans="1:1" x14ac:dyDescent="0.2">
      <c r="A15376" s="4"/>
    </row>
    <row r="15377" spans="1:1" x14ac:dyDescent="0.2">
      <c r="A15377" s="4"/>
    </row>
    <row r="15378" spans="1:1" x14ac:dyDescent="0.2">
      <c r="A15378" s="4"/>
    </row>
    <row r="15379" spans="1:1" x14ac:dyDescent="0.2">
      <c r="A15379" s="4"/>
    </row>
    <row r="15380" spans="1:1" x14ac:dyDescent="0.2">
      <c r="A15380" s="4"/>
    </row>
    <row r="15381" spans="1:1" x14ac:dyDescent="0.2">
      <c r="A15381" s="4"/>
    </row>
    <row r="15382" spans="1:1" x14ac:dyDescent="0.2">
      <c r="A15382" s="4"/>
    </row>
    <row r="15383" spans="1:1" x14ac:dyDescent="0.2">
      <c r="A15383" s="4"/>
    </row>
    <row r="15384" spans="1:1" x14ac:dyDescent="0.2">
      <c r="A15384" s="4"/>
    </row>
    <row r="15385" spans="1:1" x14ac:dyDescent="0.2">
      <c r="A15385" s="4"/>
    </row>
    <row r="15386" spans="1:1" x14ac:dyDescent="0.2">
      <c r="A15386" s="4"/>
    </row>
    <row r="15387" spans="1:1" x14ac:dyDescent="0.2">
      <c r="A15387" s="4"/>
    </row>
    <row r="15388" spans="1:1" x14ac:dyDescent="0.2">
      <c r="A15388" s="4"/>
    </row>
    <row r="15389" spans="1:1" x14ac:dyDescent="0.2">
      <c r="A15389" s="4"/>
    </row>
    <row r="15390" spans="1:1" x14ac:dyDescent="0.2">
      <c r="A15390" s="4"/>
    </row>
    <row r="15391" spans="1:1" x14ac:dyDescent="0.2">
      <c r="A15391" s="4"/>
    </row>
    <row r="15392" spans="1:1" x14ac:dyDescent="0.2">
      <c r="A15392" s="4"/>
    </row>
    <row r="15393" spans="1:1" x14ac:dyDescent="0.2">
      <c r="A15393" s="4"/>
    </row>
    <row r="15394" spans="1:1" x14ac:dyDescent="0.2">
      <c r="A15394" s="4"/>
    </row>
    <row r="15395" spans="1:1" x14ac:dyDescent="0.2">
      <c r="A15395" s="4"/>
    </row>
    <row r="15396" spans="1:1" x14ac:dyDescent="0.2">
      <c r="A15396" s="4"/>
    </row>
    <row r="15397" spans="1:1" x14ac:dyDescent="0.2">
      <c r="A15397" s="4"/>
    </row>
    <row r="15398" spans="1:1" x14ac:dyDescent="0.2">
      <c r="A15398" s="4"/>
    </row>
    <row r="15399" spans="1:1" x14ac:dyDescent="0.2">
      <c r="A15399" s="4"/>
    </row>
    <row r="15400" spans="1:1" x14ac:dyDescent="0.2">
      <c r="A15400" s="4"/>
    </row>
    <row r="15401" spans="1:1" x14ac:dyDescent="0.2">
      <c r="A15401" s="4"/>
    </row>
    <row r="15402" spans="1:1" x14ac:dyDescent="0.2">
      <c r="A15402" s="4"/>
    </row>
    <row r="15403" spans="1:1" x14ac:dyDescent="0.2">
      <c r="A15403" s="4"/>
    </row>
    <row r="15404" spans="1:1" x14ac:dyDescent="0.2">
      <c r="A15404" s="4"/>
    </row>
    <row r="15405" spans="1:1" x14ac:dyDescent="0.2">
      <c r="A15405" s="4"/>
    </row>
    <row r="15406" spans="1:1" x14ac:dyDescent="0.2">
      <c r="A15406" s="4"/>
    </row>
    <row r="15407" spans="1:1" x14ac:dyDescent="0.2">
      <c r="A15407" s="4"/>
    </row>
    <row r="15408" spans="1:1" x14ac:dyDescent="0.2">
      <c r="A15408" s="4"/>
    </row>
    <row r="15409" spans="1:1" x14ac:dyDescent="0.2">
      <c r="A15409" s="4"/>
    </row>
    <row r="15410" spans="1:1" x14ac:dyDescent="0.2">
      <c r="A15410" s="4"/>
    </row>
    <row r="15411" spans="1:1" x14ac:dyDescent="0.2">
      <c r="A15411" s="4"/>
    </row>
    <row r="15412" spans="1:1" x14ac:dyDescent="0.2">
      <c r="A15412" s="4"/>
    </row>
    <row r="15413" spans="1:1" x14ac:dyDescent="0.2">
      <c r="A15413" s="4"/>
    </row>
    <row r="15414" spans="1:1" x14ac:dyDescent="0.2">
      <c r="A15414" s="4"/>
    </row>
    <row r="15415" spans="1:1" x14ac:dyDescent="0.2">
      <c r="A15415" s="4"/>
    </row>
    <row r="15416" spans="1:1" x14ac:dyDescent="0.2">
      <c r="A15416" s="4"/>
    </row>
    <row r="15417" spans="1:1" x14ac:dyDescent="0.2">
      <c r="A15417" s="4"/>
    </row>
    <row r="15418" spans="1:1" x14ac:dyDescent="0.2">
      <c r="A15418" s="4"/>
    </row>
    <row r="15419" spans="1:1" x14ac:dyDescent="0.2">
      <c r="A15419" s="4"/>
    </row>
    <row r="15420" spans="1:1" x14ac:dyDescent="0.2">
      <c r="A15420" s="4"/>
    </row>
    <row r="15421" spans="1:1" x14ac:dyDescent="0.2">
      <c r="A15421" s="4"/>
    </row>
    <row r="15422" spans="1:1" x14ac:dyDescent="0.2">
      <c r="A15422" s="4"/>
    </row>
    <row r="15423" spans="1:1" x14ac:dyDescent="0.2">
      <c r="A15423" s="4"/>
    </row>
    <row r="15424" spans="1:1" x14ac:dyDescent="0.2">
      <c r="A15424" s="4"/>
    </row>
    <row r="15425" spans="1:1" x14ac:dyDescent="0.2">
      <c r="A15425" s="4"/>
    </row>
    <row r="15426" spans="1:1" x14ac:dyDescent="0.2">
      <c r="A15426" s="4"/>
    </row>
    <row r="15427" spans="1:1" x14ac:dyDescent="0.2">
      <c r="A15427" s="4"/>
    </row>
    <row r="15428" spans="1:1" x14ac:dyDescent="0.2">
      <c r="A15428" s="4"/>
    </row>
    <row r="15429" spans="1:1" x14ac:dyDescent="0.2">
      <c r="A15429" s="4"/>
    </row>
    <row r="15430" spans="1:1" x14ac:dyDescent="0.2">
      <c r="A15430" s="4"/>
    </row>
    <row r="15431" spans="1:1" x14ac:dyDescent="0.2">
      <c r="A15431" s="4"/>
    </row>
    <row r="15432" spans="1:1" x14ac:dyDescent="0.2">
      <c r="A15432" s="4"/>
    </row>
    <row r="15433" spans="1:1" x14ac:dyDescent="0.2">
      <c r="A15433" s="4"/>
    </row>
    <row r="15434" spans="1:1" x14ac:dyDescent="0.2">
      <c r="A15434" s="4"/>
    </row>
    <row r="15435" spans="1:1" x14ac:dyDescent="0.2">
      <c r="A15435" s="4"/>
    </row>
    <row r="15436" spans="1:1" x14ac:dyDescent="0.2">
      <c r="A15436" s="4"/>
    </row>
    <row r="15437" spans="1:1" x14ac:dyDescent="0.2">
      <c r="A15437" s="4"/>
    </row>
    <row r="15438" spans="1:1" x14ac:dyDescent="0.2">
      <c r="A15438" s="4"/>
    </row>
    <row r="15439" spans="1:1" x14ac:dyDescent="0.2">
      <c r="A15439" s="4"/>
    </row>
    <row r="15440" spans="1:1" x14ac:dyDescent="0.2">
      <c r="A15440" s="4"/>
    </row>
    <row r="15441" spans="1:1" x14ac:dyDescent="0.2">
      <c r="A15441" s="4"/>
    </row>
    <row r="15442" spans="1:1" x14ac:dyDescent="0.2">
      <c r="A15442" s="4"/>
    </row>
    <row r="15443" spans="1:1" x14ac:dyDescent="0.2">
      <c r="A15443" s="4"/>
    </row>
    <row r="15444" spans="1:1" x14ac:dyDescent="0.2">
      <c r="A15444" s="4"/>
    </row>
    <row r="15445" spans="1:1" x14ac:dyDescent="0.2">
      <c r="A15445" s="4"/>
    </row>
    <row r="15446" spans="1:1" x14ac:dyDescent="0.2">
      <c r="A15446" s="4"/>
    </row>
    <row r="15447" spans="1:1" x14ac:dyDescent="0.2">
      <c r="A15447" s="4"/>
    </row>
    <row r="15448" spans="1:1" x14ac:dyDescent="0.2">
      <c r="A15448" s="4"/>
    </row>
    <row r="15449" spans="1:1" x14ac:dyDescent="0.2">
      <c r="A15449" s="4"/>
    </row>
    <row r="15450" spans="1:1" x14ac:dyDescent="0.2">
      <c r="A15450" s="4"/>
    </row>
    <row r="15451" spans="1:1" x14ac:dyDescent="0.2">
      <c r="A15451" s="4"/>
    </row>
    <row r="15452" spans="1:1" x14ac:dyDescent="0.2">
      <c r="A15452" s="4"/>
    </row>
    <row r="15453" spans="1:1" x14ac:dyDescent="0.2">
      <c r="A15453" s="4"/>
    </row>
    <row r="15454" spans="1:1" x14ac:dyDescent="0.2">
      <c r="A15454" s="4"/>
    </row>
    <row r="15455" spans="1:1" x14ac:dyDescent="0.2">
      <c r="A15455" s="4"/>
    </row>
    <row r="15456" spans="1:1" x14ac:dyDescent="0.2">
      <c r="A15456" s="4"/>
    </row>
    <row r="15457" spans="1:1" x14ac:dyDescent="0.2">
      <c r="A15457" s="4"/>
    </row>
    <row r="15458" spans="1:1" x14ac:dyDescent="0.2">
      <c r="A15458" s="4"/>
    </row>
    <row r="15459" spans="1:1" x14ac:dyDescent="0.2">
      <c r="A15459" s="4"/>
    </row>
    <row r="15460" spans="1:1" x14ac:dyDescent="0.2">
      <c r="A15460" s="4"/>
    </row>
    <row r="15461" spans="1:1" x14ac:dyDescent="0.2">
      <c r="A15461" s="4"/>
    </row>
    <row r="15462" spans="1:1" x14ac:dyDescent="0.2">
      <c r="A15462" s="4"/>
    </row>
    <row r="15463" spans="1:1" x14ac:dyDescent="0.2">
      <c r="A15463" s="4"/>
    </row>
    <row r="15464" spans="1:1" x14ac:dyDescent="0.2">
      <c r="A15464" s="4"/>
    </row>
    <row r="15465" spans="1:1" x14ac:dyDescent="0.2">
      <c r="A15465" s="4"/>
    </row>
    <row r="15466" spans="1:1" x14ac:dyDescent="0.2">
      <c r="A15466" s="4"/>
    </row>
    <row r="15467" spans="1:1" x14ac:dyDescent="0.2">
      <c r="A15467" s="4"/>
    </row>
    <row r="15468" spans="1:1" x14ac:dyDescent="0.2">
      <c r="A15468" s="4"/>
    </row>
    <row r="15469" spans="1:1" x14ac:dyDescent="0.2">
      <c r="A15469" s="4"/>
    </row>
    <row r="15470" spans="1:1" x14ac:dyDescent="0.2">
      <c r="A15470" s="4"/>
    </row>
    <row r="15471" spans="1:1" x14ac:dyDescent="0.2">
      <c r="A15471" s="4"/>
    </row>
    <row r="15472" spans="1:1" x14ac:dyDescent="0.2">
      <c r="A15472" s="4"/>
    </row>
    <row r="15473" spans="1:1" x14ac:dyDescent="0.2">
      <c r="A15473" s="4"/>
    </row>
    <row r="15474" spans="1:1" x14ac:dyDescent="0.2">
      <c r="A15474" s="4"/>
    </row>
    <row r="15475" spans="1:1" x14ac:dyDescent="0.2">
      <c r="A15475" s="4"/>
    </row>
    <row r="15476" spans="1:1" x14ac:dyDescent="0.2">
      <c r="A15476" s="4"/>
    </row>
    <row r="15477" spans="1:1" x14ac:dyDescent="0.2">
      <c r="A15477" s="4"/>
    </row>
    <row r="15478" spans="1:1" x14ac:dyDescent="0.2">
      <c r="A15478" s="4"/>
    </row>
    <row r="15479" spans="1:1" x14ac:dyDescent="0.2">
      <c r="A15479" s="4"/>
    </row>
    <row r="15480" spans="1:1" x14ac:dyDescent="0.2">
      <c r="A15480" s="4"/>
    </row>
    <row r="15481" spans="1:1" x14ac:dyDescent="0.2">
      <c r="A15481" s="4"/>
    </row>
    <row r="15482" spans="1:1" x14ac:dyDescent="0.2">
      <c r="A15482" s="4"/>
    </row>
    <row r="15483" spans="1:1" x14ac:dyDescent="0.2">
      <c r="A15483" s="4"/>
    </row>
    <row r="15484" spans="1:1" x14ac:dyDescent="0.2">
      <c r="A15484" s="4"/>
    </row>
    <row r="15485" spans="1:1" x14ac:dyDescent="0.2">
      <c r="A15485" s="4"/>
    </row>
    <row r="15486" spans="1:1" x14ac:dyDescent="0.2">
      <c r="A15486" s="4"/>
    </row>
    <row r="15487" spans="1:1" x14ac:dyDescent="0.2">
      <c r="A15487" s="4"/>
    </row>
    <row r="15488" spans="1:1" x14ac:dyDescent="0.2">
      <c r="A15488" s="4"/>
    </row>
    <row r="15489" spans="1:1" x14ac:dyDescent="0.2">
      <c r="A15489" s="4"/>
    </row>
    <row r="15490" spans="1:1" x14ac:dyDescent="0.2">
      <c r="A15490" s="4"/>
    </row>
    <row r="15491" spans="1:1" x14ac:dyDescent="0.2">
      <c r="A15491" s="4"/>
    </row>
    <row r="15492" spans="1:1" x14ac:dyDescent="0.2">
      <c r="A15492" s="4"/>
    </row>
    <row r="15493" spans="1:1" x14ac:dyDescent="0.2">
      <c r="A15493" s="4"/>
    </row>
    <row r="15494" spans="1:1" x14ac:dyDescent="0.2">
      <c r="A15494" s="4"/>
    </row>
    <row r="15495" spans="1:1" x14ac:dyDescent="0.2">
      <c r="A15495" s="4"/>
    </row>
    <row r="15496" spans="1:1" x14ac:dyDescent="0.2">
      <c r="A15496" s="4"/>
    </row>
    <row r="15497" spans="1:1" x14ac:dyDescent="0.2">
      <c r="A15497" s="4"/>
    </row>
    <row r="15498" spans="1:1" x14ac:dyDescent="0.2">
      <c r="A15498" s="4"/>
    </row>
    <row r="15499" spans="1:1" x14ac:dyDescent="0.2">
      <c r="A15499" s="4"/>
    </row>
    <row r="15500" spans="1:1" x14ac:dyDescent="0.2">
      <c r="A15500" s="4"/>
    </row>
    <row r="15501" spans="1:1" x14ac:dyDescent="0.2">
      <c r="A15501" s="4"/>
    </row>
    <row r="15502" spans="1:1" x14ac:dyDescent="0.2">
      <c r="A15502" s="4"/>
    </row>
    <row r="15503" spans="1:1" x14ac:dyDescent="0.2">
      <c r="A15503" s="4"/>
    </row>
    <row r="15504" spans="1:1" x14ac:dyDescent="0.2">
      <c r="A15504" s="4"/>
    </row>
    <row r="15505" spans="1:1" x14ac:dyDescent="0.2">
      <c r="A15505" s="4"/>
    </row>
    <row r="15506" spans="1:1" x14ac:dyDescent="0.2">
      <c r="A15506" s="4"/>
    </row>
    <row r="15507" spans="1:1" x14ac:dyDescent="0.2">
      <c r="A15507" s="4"/>
    </row>
    <row r="15508" spans="1:1" x14ac:dyDescent="0.2">
      <c r="A15508" s="4"/>
    </row>
    <row r="15509" spans="1:1" x14ac:dyDescent="0.2">
      <c r="A15509" s="4"/>
    </row>
    <row r="15510" spans="1:1" x14ac:dyDescent="0.2">
      <c r="A15510" s="4"/>
    </row>
    <row r="15511" spans="1:1" x14ac:dyDescent="0.2">
      <c r="A15511" s="4"/>
    </row>
    <row r="15512" spans="1:1" x14ac:dyDescent="0.2">
      <c r="A15512" s="4"/>
    </row>
    <row r="15513" spans="1:1" x14ac:dyDescent="0.2">
      <c r="A15513" s="4"/>
    </row>
    <row r="15514" spans="1:1" x14ac:dyDescent="0.2">
      <c r="A15514" s="4"/>
    </row>
    <row r="15515" spans="1:1" x14ac:dyDescent="0.2">
      <c r="A15515" s="4"/>
    </row>
    <row r="15516" spans="1:1" x14ac:dyDescent="0.2">
      <c r="A15516" s="4"/>
    </row>
    <row r="15517" spans="1:1" x14ac:dyDescent="0.2">
      <c r="A15517" s="4"/>
    </row>
    <row r="15518" spans="1:1" x14ac:dyDescent="0.2">
      <c r="A15518" s="4"/>
    </row>
    <row r="15519" spans="1:1" x14ac:dyDescent="0.2">
      <c r="A15519" s="4"/>
    </row>
    <row r="15520" spans="1:1" x14ac:dyDescent="0.2">
      <c r="A15520" s="4"/>
    </row>
    <row r="15521" spans="1:1" x14ac:dyDescent="0.2">
      <c r="A15521" s="4"/>
    </row>
    <row r="15522" spans="1:1" x14ac:dyDescent="0.2">
      <c r="A15522" s="4"/>
    </row>
    <row r="15523" spans="1:1" x14ac:dyDescent="0.2">
      <c r="A15523" s="4"/>
    </row>
    <row r="15524" spans="1:1" x14ac:dyDescent="0.2">
      <c r="A15524" s="4"/>
    </row>
    <row r="15525" spans="1:1" x14ac:dyDescent="0.2">
      <c r="A15525" s="4"/>
    </row>
    <row r="15526" spans="1:1" x14ac:dyDescent="0.2">
      <c r="A15526" s="4"/>
    </row>
    <row r="15527" spans="1:1" x14ac:dyDescent="0.2">
      <c r="A15527" s="4"/>
    </row>
    <row r="15528" spans="1:1" x14ac:dyDescent="0.2">
      <c r="A15528" s="4"/>
    </row>
    <row r="15529" spans="1:1" x14ac:dyDescent="0.2">
      <c r="A15529" s="4"/>
    </row>
    <row r="15530" spans="1:1" x14ac:dyDescent="0.2">
      <c r="A15530" s="4"/>
    </row>
    <row r="15531" spans="1:1" x14ac:dyDescent="0.2">
      <c r="A15531" s="4"/>
    </row>
    <row r="15532" spans="1:1" x14ac:dyDescent="0.2">
      <c r="A15532" s="4"/>
    </row>
    <row r="15533" spans="1:1" x14ac:dyDescent="0.2">
      <c r="A15533" s="4"/>
    </row>
    <row r="15534" spans="1:1" x14ac:dyDescent="0.2">
      <c r="A15534" s="4"/>
    </row>
    <row r="15535" spans="1:1" x14ac:dyDescent="0.2">
      <c r="A15535" s="4"/>
    </row>
    <row r="15536" spans="1:1" x14ac:dyDescent="0.2">
      <c r="A15536" s="4"/>
    </row>
    <row r="15537" spans="1:1" x14ac:dyDescent="0.2">
      <c r="A15537" s="4"/>
    </row>
    <row r="15538" spans="1:1" x14ac:dyDescent="0.2">
      <c r="A15538" s="4"/>
    </row>
    <row r="15539" spans="1:1" x14ac:dyDescent="0.2">
      <c r="A15539" s="4"/>
    </row>
    <row r="15540" spans="1:1" x14ac:dyDescent="0.2">
      <c r="A15540" s="4"/>
    </row>
    <row r="15541" spans="1:1" x14ac:dyDescent="0.2">
      <c r="A15541" s="4"/>
    </row>
    <row r="15542" spans="1:1" x14ac:dyDescent="0.2">
      <c r="A15542" s="4"/>
    </row>
    <row r="15543" spans="1:1" x14ac:dyDescent="0.2">
      <c r="A15543" s="4"/>
    </row>
    <row r="15544" spans="1:1" x14ac:dyDescent="0.2">
      <c r="A15544" s="4"/>
    </row>
    <row r="15545" spans="1:1" x14ac:dyDescent="0.2">
      <c r="A15545" s="4"/>
    </row>
    <row r="15546" spans="1:1" x14ac:dyDescent="0.2">
      <c r="A15546" s="4"/>
    </row>
    <row r="15547" spans="1:1" x14ac:dyDescent="0.2">
      <c r="A15547" s="4"/>
    </row>
    <row r="15548" spans="1:1" x14ac:dyDescent="0.2">
      <c r="A15548" s="4"/>
    </row>
    <row r="15549" spans="1:1" x14ac:dyDescent="0.2">
      <c r="A15549" s="4"/>
    </row>
    <row r="15550" spans="1:1" x14ac:dyDescent="0.2">
      <c r="A15550" s="4"/>
    </row>
    <row r="15551" spans="1:1" x14ac:dyDescent="0.2">
      <c r="A15551" s="4"/>
    </row>
    <row r="15552" spans="1:1" x14ac:dyDescent="0.2">
      <c r="A15552" s="4"/>
    </row>
    <row r="15553" spans="1:1" x14ac:dyDescent="0.2">
      <c r="A15553" s="4"/>
    </row>
    <row r="15554" spans="1:1" x14ac:dyDescent="0.2">
      <c r="A15554" s="4"/>
    </row>
    <row r="15555" spans="1:1" x14ac:dyDescent="0.2">
      <c r="A15555" s="4"/>
    </row>
    <row r="15556" spans="1:1" x14ac:dyDescent="0.2">
      <c r="A15556" s="4"/>
    </row>
    <row r="15557" spans="1:1" x14ac:dyDescent="0.2">
      <c r="A15557" s="4"/>
    </row>
    <row r="15558" spans="1:1" x14ac:dyDescent="0.2">
      <c r="A15558" s="4"/>
    </row>
    <row r="15559" spans="1:1" x14ac:dyDescent="0.2">
      <c r="A15559" s="4"/>
    </row>
    <row r="15560" spans="1:1" x14ac:dyDescent="0.2">
      <c r="A15560" s="4"/>
    </row>
    <row r="15561" spans="1:1" x14ac:dyDescent="0.2">
      <c r="A15561" s="4"/>
    </row>
    <row r="15562" spans="1:1" x14ac:dyDescent="0.2">
      <c r="A15562" s="4"/>
    </row>
    <row r="15563" spans="1:1" x14ac:dyDescent="0.2">
      <c r="A15563" s="4"/>
    </row>
    <row r="15564" spans="1:1" x14ac:dyDescent="0.2">
      <c r="A15564" s="4"/>
    </row>
    <row r="15565" spans="1:1" x14ac:dyDescent="0.2">
      <c r="A15565" s="4"/>
    </row>
    <row r="15566" spans="1:1" x14ac:dyDescent="0.2">
      <c r="A15566" s="4"/>
    </row>
    <row r="15567" spans="1:1" x14ac:dyDescent="0.2">
      <c r="A15567" s="4"/>
    </row>
    <row r="15568" spans="1:1" x14ac:dyDescent="0.2">
      <c r="A15568" s="4"/>
    </row>
    <row r="15569" spans="1:1" x14ac:dyDescent="0.2">
      <c r="A15569" s="4"/>
    </row>
    <row r="15570" spans="1:1" x14ac:dyDescent="0.2">
      <c r="A15570" s="4"/>
    </row>
    <row r="15571" spans="1:1" x14ac:dyDescent="0.2">
      <c r="A15571" s="4"/>
    </row>
    <row r="15572" spans="1:1" x14ac:dyDescent="0.2">
      <c r="A15572" s="4"/>
    </row>
    <row r="15573" spans="1:1" x14ac:dyDescent="0.2">
      <c r="A15573" s="4"/>
    </row>
    <row r="15574" spans="1:1" x14ac:dyDescent="0.2">
      <c r="A15574" s="4"/>
    </row>
    <row r="15575" spans="1:1" x14ac:dyDescent="0.2">
      <c r="A15575" s="4"/>
    </row>
    <row r="15576" spans="1:1" x14ac:dyDescent="0.2">
      <c r="A15576" s="4"/>
    </row>
    <row r="15577" spans="1:1" x14ac:dyDescent="0.2">
      <c r="A15577" s="4"/>
    </row>
    <row r="15578" spans="1:1" x14ac:dyDescent="0.2">
      <c r="A15578" s="4"/>
    </row>
    <row r="15579" spans="1:1" x14ac:dyDescent="0.2">
      <c r="A15579" s="4"/>
    </row>
    <row r="15580" spans="1:1" x14ac:dyDescent="0.2">
      <c r="A15580" s="4"/>
    </row>
    <row r="15581" spans="1:1" x14ac:dyDescent="0.2">
      <c r="A15581" s="4"/>
    </row>
    <row r="15582" spans="1:1" x14ac:dyDescent="0.2">
      <c r="A15582" s="4"/>
    </row>
    <row r="15583" spans="1:1" x14ac:dyDescent="0.2">
      <c r="A15583" s="4"/>
    </row>
    <row r="15584" spans="1:1" x14ac:dyDescent="0.2">
      <c r="A15584" s="4"/>
    </row>
    <row r="15585" spans="1:1" x14ac:dyDescent="0.2">
      <c r="A15585" s="4"/>
    </row>
    <row r="15586" spans="1:1" x14ac:dyDescent="0.2">
      <c r="A15586" s="4"/>
    </row>
    <row r="15587" spans="1:1" x14ac:dyDescent="0.2">
      <c r="A15587" s="4"/>
    </row>
    <row r="15588" spans="1:1" x14ac:dyDescent="0.2">
      <c r="A15588" s="4"/>
    </row>
    <row r="15589" spans="1:1" x14ac:dyDescent="0.2">
      <c r="A15589" s="4"/>
    </row>
    <row r="15590" spans="1:1" x14ac:dyDescent="0.2">
      <c r="A15590" s="4"/>
    </row>
    <row r="15591" spans="1:1" x14ac:dyDescent="0.2">
      <c r="A15591" s="4"/>
    </row>
    <row r="15592" spans="1:1" x14ac:dyDescent="0.2">
      <c r="A15592" s="4"/>
    </row>
    <row r="15593" spans="1:1" x14ac:dyDescent="0.2">
      <c r="A15593" s="4"/>
    </row>
    <row r="15594" spans="1:1" x14ac:dyDescent="0.2">
      <c r="A15594" s="4"/>
    </row>
    <row r="15595" spans="1:1" x14ac:dyDescent="0.2">
      <c r="A15595" s="4"/>
    </row>
    <row r="15596" spans="1:1" x14ac:dyDescent="0.2">
      <c r="A15596" s="4"/>
    </row>
    <row r="15597" spans="1:1" x14ac:dyDescent="0.2">
      <c r="A15597" s="4"/>
    </row>
    <row r="15598" spans="1:1" x14ac:dyDescent="0.2">
      <c r="A15598" s="4"/>
    </row>
    <row r="15599" spans="1:1" x14ac:dyDescent="0.2">
      <c r="A15599" s="4"/>
    </row>
    <row r="15600" spans="1:1" x14ac:dyDescent="0.2">
      <c r="A15600" s="4"/>
    </row>
    <row r="15601" spans="1:1" x14ac:dyDescent="0.2">
      <c r="A15601" s="4"/>
    </row>
    <row r="15602" spans="1:1" x14ac:dyDescent="0.2">
      <c r="A15602" s="4"/>
    </row>
    <row r="15603" spans="1:1" x14ac:dyDescent="0.2">
      <c r="A15603" s="4"/>
    </row>
    <row r="15604" spans="1:1" x14ac:dyDescent="0.2">
      <c r="A15604" s="4"/>
    </row>
    <row r="15605" spans="1:1" x14ac:dyDescent="0.2">
      <c r="A15605" s="4"/>
    </row>
    <row r="15606" spans="1:1" x14ac:dyDescent="0.2">
      <c r="A15606" s="4"/>
    </row>
    <row r="15607" spans="1:1" x14ac:dyDescent="0.2">
      <c r="A15607" s="4"/>
    </row>
    <row r="15608" spans="1:1" x14ac:dyDescent="0.2">
      <c r="A15608" s="4"/>
    </row>
    <row r="15609" spans="1:1" x14ac:dyDescent="0.2">
      <c r="A15609" s="4"/>
    </row>
    <row r="15610" spans="1:1" x14ac:dyDescent="0.2">
      <c r="A15610" s="4"/>
    </row>
    <row r="15611" spans="1:1" x14ac:dyDescent="0.2">
      <c r="A15611" s="4"/>
    </row>
    <row r="15612" spans="1:1" x14ac:dyDescent="0.2">
      <c r="A15612" s="4"/>
    </row>
    <row r="15613" spans="1:1" x14ac:dyDescent="0.2">
      <c r="A15613" s="4"/>
    </row>
    <row r="15614" spans="1:1" x14ac:dyDescent="0.2">
      <c r="A15614" s="4"/>
    </row>
    <row r="15615" spans="1:1" x14ac:dyDescent="0.2">
      <c r="A15615" s="4"/>
    </row>
    <row r="15616" spans="1:1" x14ac:dyDescent="0.2">
      <c r="A15616" s="4"/>
    </row>
    <row r="15617" spans="1:1" x14ac:dyDescent="0.2">
      <c r="A15617" s="4"/>
    </row>
    <row r="15618" spans="1:1" x14ac:dyDescent="0.2">
      <c r="A15618" s="4"/>
    </row>
    <row r="15619" spans="1:1" x14ac:dyDescent="0.2">
      <c r="A15619" s="4"/>
    </row>
    <row r="15620" spans="1:1" x14ac:dyDescent="0.2">
      <c r="A15620" s="4"/>
    </row>
    <row r="15621" spans="1:1" x14ac:dyDescent="0.2">
      <c r="A15621" s="4"/>
    </row>
    <row r="15622" spans="1:1" x14ac:dyDescent="0.2">
      <c r="A15622" s="4"/>
    </row>
    <row r="15623" spans="1:1" x14ac:dyDescent="0.2">
      <c r="A15623" s="4"/>
    </row>
    <row r="15624" spans="1:1" x14ac:dyDescent="0.2">
      <c r="A15624" s="4"/>
    </row>
    <row r="15625" spans="1:1" x14ac:dyDescent="0.2">
      <c r="A15625" s="4"/>
    </row>
    <row r="15626" spans="1:1" x14ac:dyDescent="0.2">
      <c r="A15626" s="4"/>
    </row>
    <row r="15627" spans="1:1" x14ac:dyDescent="0.2">
      <c r="A15627" s="4"/>
    </row>
    <row r="15628" spans="1:1" x14ac:dyDescent="0.2">
      <c r="A15628" s="4"/>
    </row>
    <row r="15629" spans="1:1" x14ac:dyDescent="0.2">
      <c r="A15629" s="4"/>
    </row>
    <row r="15630" spans="1:1" x14ac:dyDescent="0.2">
      <c r="A15630" s="4"/>
    </row>
    <row r="15631" spans="1:1" x14ac:dyDescent="0.2">
      <c r="A15631" s="4"/>
    </row>
    <row r="15632" spans="1:1" x14ac:dyDescent="0.2">
      <c r="A15632" s="4"/>
    </row>
    <row r="15633" spans="1:1" x14ac:dyDescent="0.2">
      <c r="A15633" s="4"/>
    </row>
    <row r="15634" spans="1:1" x14ac:dyDescent="0.2">
      <c r="A15634" s="4"/>
    </row>
    <row r="15635" spans="1:1" x14ac:dyDescent="0.2">
      <c r="A15635" s="4"/>
    </row>
    <row r="15636" spans="1:1" x14ac:dyDescent="0.2">
      <c r="A15636" s="4"/>
    </row>
    <row r="15637" spans="1:1" x14ac:dyDescent="0.2">
      <c r="A15637" s="4"/>
    </row>
    <row r="15638" spans="1:1" x14ac:dyDescent="0.2">
      <c r="A15638" s="4"/>
    </row>
    <row r="15639" spans="1:1" x14ac:dyDescent="0.2">
      <c r="A15639" s="4"/>
    </row>
    <row r="15640" spans="1:1" x14ac:dyDescent="0.2">
      <c r="A15640" s="4"/>
    </row>
    <row r="15641" spans="1:1" x14ac:dyDescent="0.2">
      <c r="A15641" s="4"/>
    </row>
    <row r="15642" spans="1:1" x14ac:dyDescent="0.2">
      <c r="A15642" s="4"/>
    </row>
    <row r="15643" spans="1:1" x14ac:dyDescent="0.2">
      <c r="A15643" s="4"/>
    </row>
    <row r="15644" spans="1:1" x14ac:dyDescent="0.2">
      <c r="A15644" s="4"/>
    </row>
    <row r="15645" spans="1:1" x14ac:dyDescent="0.2">
      <c r="A15645" s="4"/>
    </row>
    <row r="15646" spans="1:1" x14ac:dyDescent="0.2">
      <c r="A15646" s="4"/>
    </row>
    <row r="15647" spans="1:1" x14ac:dyDescent="0.2">
      <c r="A15647" s="4"/>
    </row>
    <row r="15648" spans="1:1" x14ac:dyDescent="0.2">
      <c r="A15648" s="4"/>
    </row>
    <row r="15649" spans="1:1" x14ac:dyDescent="0.2">
      <c r="A15649" s="4"/>
    </row>
    <row r="15650" spans="1:1" x14ac:dyDescent="0.2">
      <c r="A15650" s="4"/>
    </row>
    <row r="15651" spans="1:1" x14ac:dyDescent="0.2">
      <c r="A15651" s="4"/>
    </row>
    <row r="15652" spans="1:1" x14ac:dyDescent="0.2">
      <c r="A15652" s="4"/>
    </row>
    <row r="15653" spans="1:1" x14ac:dyDescent="0.2">
      <c r="A15653" s="4"/>
    </row>
    <row r="15654" spans="1:1" x14ac:dyDescent="0.2">
      <c r="A15654" s="4"/>
    </row>
    <row r="15655" spans="1:1" x14ac:dyDescent="0.2">
      <c r="A15655" s="4"/>
    </row>
    <row r="15656" spans="1:1" x14ac:dyDescent="0.2">
      <c r="A15656" s="4"/>
    </row>
    <row r="15657" spans="1:1" x14ac:dyDescent="0.2">
      <c r="A15657" s="4"/>
    </row>
    <row r="15658" spans="1:1" x14ac:dyDescent="0.2">
      <c r="A15658" s="4"/>
    </row>
    <row r="15659" spans="1:1" x14ac:dyDescent="0.2">
      <c r="A15659" s="4"/>
    </row>
    <row r="15660" spans="1:1" x14ac:dyDescent="0.2">
      <c r="A15660" s="4"/>
    </row>
    <row r="15661" spans="1:1" x14ac:dyDescent="0.2">
      <c r="A15661" s="4"/>
    </row>
    <row r="15662" spans="1:1" x14ac:dyDescent="0.2">
      <c r="A15662" s="4"/>
    </row>
    <row r="15663" spans="1:1" x14ac:dyDescent="0.2">
      <c r="A15663" s="4"/>
    </row>
    <row r="15664" spans="1:1" x14ac:dyDescent="0.2">
      <c r="A15664" s="4"/>
    </row>
    <row r="15665" spans="1:1" x14ac:dyDescent="0.2">
      <c r="A15665" s="4"/>
    </row>
    <row r="15666" spans="1:1" x14ac:dyDescent="0.2">
      <c r="A15666" s="4"/>
    </row>
    <row r="15667" spans="1:1" x14ac:dyDescent="0.2">
      <c r="A15667" s="4"/>
    </row>
    <row r="15668" spans="1:1" x14ac:dyDescent="0.2">
      <c r="A15668" s="4"/>
    </row>
    <row r="15669" spans="1:1" x14ac:dyDescent="0.2">
      <c r="A15669" s="4"/>
    </row>
    <row r="15670" spans="1:1" x14ac:dyDescent="0.2">
      <c r="A15670" s="4"/>
    </row>
    <row r="15671" spans="1:1" x14ac:dyDescent="0.2">
      <c r="A15671" s="4"/>
    </row>
    <row r="15672" spans="1:1" x14ac:dyDescent="0.2">
      <c r="A15672" s="4"/>
    </row>
    <row r="15673" spans="1:1" x14ac:dyDescent="0.2">
      <c r="A15673" s="4"/>
    </row>
    <row r="15674" spans="1:1" x14ac:dyDescent="0.2">
      <c r="A15674" s="4"/>
    </row>
    <row r="15675" spans="1:1" x14ac:dyDescent="0.2">
      <c r="A15675" s="4"/>
    </row>
    <row r="15676" spans="1:1" x14ac:dyDescent="0.2">
      <c r="A15676" s="4"/>
    </row>
    <row r="15677" spans="1:1" x14ac:dyDescent="0.2">
      <c r="A15677" s="4"/>
    </row>
    <row r="15678" spans="1:1" x14ac:dyDescent="0.2">
      <c r="A15678" s="4"/>
    </row>
    <row r="15679" spans="1:1" x14ac:dyDescent="0.2">
      <c r="A15679" s="4"/>
    </row>
    <row r="15680" spans="1:1" x14ac:dyDescent="0.2">
      <c r="A15680" s="4"/>
    </row>
    <row r="15681" spans="1:1" x14ac:dyDescent="0.2">
      <c r="A15681" s="4"/>
    </row>
    <row r="15682" spans="1:1" x14ac:dyDescent="0.2">
      <c r="A15682" s="4"/>
    </row>
    <row r="15683" spans="1:1" x14ac:dyDescent="0.2">
      <c r="A15683" s="4"/>
    </row>
    <row r="15684" spans="1:1" x14ac:dyDescent="0.2">
      <c r="A15684" s="4"/>
    </row>
    <row r="15685" spans="1:1" x14ac:dyDescent="0.2">
      <c r="A15685" s="4"/>
    </row>
    <row r="15686" spans="1:1" x14ac:dyDescent="0.2">
      <c r="A15686" s="4"/>
    </row>
    <row r="15687" spans="1:1" x14ac:dyDescent="0.2">
      <c r="A15687" s="4"/>
    </row>
    <row r="15688" spans="1:1" x14ac:dyDescent="0.2">
      <c r="A15688" s="4"/>
    </row>
    <row r="15689" spans="1:1" x14ac:dyDescent="0.2">
      <c r="A15689" s="4"/>
    </row>
    <row r="15690" spans="1:1" x14ac:dyDescent="0.2">
      <c r="A15690" s="4"/>
    </row>
    <row r="15691" spans="1:1" x14ac:dyDescent="0.2">
      <c r="A15691" s="4"/>
    </row>
    <row r="15692" spans="1:1" x14ac:dyDescent="0.2">
      <c r="A15692" s="4"/>
    </row>
    <row r="15693" spans="1:1" x14ac:dyDescent="0.2">
      <c r="A15693" s="4"/>
    </row>
    <row r="15694" spans="1:1" x14ac:dyDescent="0.2">
      <c r="A15694" s="4"/>
    </row>
    <row r="15695" spans="1:1" x14ac:dyDescent="0.2">
      <c r="A15695" s="4"/>
    </row>
    <row r="15696" spans="1:1" x14ac:dyDescent="0.2">
      <c r="A15696" s="4"/>
    </row>
    <row r="15697" spans="1:1" x14ac:dyDescent="0.2">
      <c r="A15697" s="4"/>
    </row>
    <row r="15698" spans="1:1" x14ac:dyDescent="0.2">
      <c r="A15698" s="4"/>
    </row>
    <row r="15699" spans="1:1" x14ac:dyDescent="0.2">
      <c r="A15699" s="4"/>
    </row>
    <row r="15700" spans="1:1" x14ac:dyDescent="0.2">
      <c r="A15700" s="4"/>
    </row>
    <row r="15701" spans="1:1" x14ac:dyDescent="0.2">
      <c r="A15701" s="4"/>
    </row>
    <row r="15702" spans="1:1" x14ac:dyDescent="0.2">
      <c r="A15702" s="4"/>
    </row>
    <row r="15703" spans="1:1" x14ac:dyDescent="0.2">
      <c r="A15703" s="4"/>
    </row>
    <row r="15704" spans="1:1" x14ac:dyDescent="0.2">
      <c r="A15704" s="4"/>
    </row>
    <row r="15705" spans="1:1" x14ac:dyDescent="0.2">
      <c r="A15705" s="4"/>
    </row>
    <row r="15706" spans="1:1" x14ac:dyDescent="0.2">
      <c r="A15706" s="4"/>
    </row>
    <row r="15707" spans="1:1" x14ac:dyDescent="0.2">
      <c r="A15707" s="4"/>
    </row>
    <row r="15708" spans="1:1" x14ac:dyDescent="0.2">
      <c r="A15708" s="4"/>
    </row>
    <row r="15709" spans="1:1" x14ac:dyDescent="0.2">
      <c r="A15709" s="4"/>
    </row>
    <row r="15710" spans="1:1" x14ac:dyDescent="0.2">
      <c r="A15710" s="4"/>
    </row>
    <row r="15711" spans="1:1" x14ac:dyDescent="0.2">
      <c r="A15711" s="4"/>
    </row>
    <row r="15712" spans="1:1" x14ac:dyDescent="0.2">
      <c r="A15712" s="4"/>
    </row>
    <row r="15713" spans="1:1" x14ac:dyDescent="0.2">
      <c r="A15713" s="4"/>
    </row>
    <row r="15714" spans="1:1" x14ac:dyDescent="0.2">
      <c r="A15714" s="4"/>
    </row>
    <row r="15715" spans="1:1" x14ac:dyDescent="0.2">
      <c r="A15715" s="4"/>
    </row>
    <row r="15716" spans="1:1" x14ac:dyDescent="0.2">
      <c r="A15716" s="4"/>
    </row>
    <row r="15717" spans="1:1" x14ac:dyDescent="0.2">
      <c r="A15717" s="4"/>
    </row>
    <row r="15718" spans="1:1" x14ac:dyDescent="0.2">
      <c r="A15718" s="4"/>
    </row>
    <row r="15719" spans="1:1" x14ac:dyDescent="0.2">
      <c r="A15719" s="4"/>
    </row>
    <row r="15720" spans="1:1" x14ac:dyDescent="0.2">
      <c r="A15720" s="4"/>
    </row>
    <row r="15721" spans="1:1" x14ac:dyDescent="0.2">
      <c r="A15721" s="4"/>
    </row>
    <row r="15722" spans="1:1" x14ac:dyDescent="0.2">
      <c r="A15722" s="4"/>
    </row>
    <row r="15723" spans="1:1" x14ac:dyDescent="0.2">
      <c r="A15723" s="4"/>
    </row>
    <row r="15724" spans="1:1" x14ac:dyDescent="0.2">
      <c r="A15724" s="4"/>
    </row>
    <row r="15725" spans="1:1" x14ac:dyDescent="0.2">
      <c r="A15725" s="4"/>
    </row>
    <row r="15726" spans="1:1" x14ac:dyDescent="0.2">
      <c r="A15726" s="4"/>
    </row>
    <row r="15727" spans="1:1" x14ac:dyDescent="0.2">
      <c r="A15727" s="4"/>
    </row>
    <row r="15728" spans="1:1" x14ac:dyDescent="0.2">
      <c r="A15728" s="4"/>
    </row>
    <row r="15729" spans="1:1" x14ac:dyDescent="0.2">
      <c r="A15729" s="4"/>
    </row>
    <row r="15730" spans="1:1" x14ac:dyDescent="0.2">
      <c r="A15730" s="4"/>
    </row>
    <row r="15731" spans="1:1" x14ac:dyDescent="0.2">
      <c r="A15731" s="4"/>
    </row>
    <row r="15732" spans="1:1" x14ac:dyDescent="0.2">
      <c r="A15732" s="4"/>
    </row>
    <row r="15733" spans="1:1" x14ac:dyDescent="0.2">
      <c r="A15733" s="4"/>
    </row>
    <row r="15734" spans="1:1" x14ac:dyDescent="0.2">
      <c r="A15734" s="4"/>
    </row>
    <row r="15735" spans="1:1" x14ac:dyDescent="0.2">
      <c r="A15735" s="4"/>
    </row>
    <row r="15736" spans="1:1" x14ac:dyDescent="0.2">
      <c r="A15736" s="4"/>
    </row>
    <row r="15737" spans="1:1" x14ac:dyDescent="0.2">
      <c r="A15737" s="4"/>
    </row>
    <row r="15738" spans="1:1" x14ac:dyDescent="0.2">
      <c r="A15738" s="4"/>
    </row>
    <row r="15739" spans="1:1" x14ac:dyDescent="0.2">
      <c r="A15739" s="4"/>
    </row>
    <row r="15740" spans="1:1" x14ac:dyDescent="0.2">
      <c r="A15740" s="4"/>
    </row>
    <row r="15741" spans="1:1" x14ac:dyDescent="0.2">
      <c r="A15741" s="4"/>
    </row>
    <row r="15742" spans="1:1" x14ac:dyDescent="0.2">
      <c r="A15742" s="4"/>
    </row>
    <row r="15743" spans="1:1" x14ac:dyDescent="0.2">
      <c r="A15743" s="4"/>
    </row>
    <row r="15744" spans="1:1" x14ac:dyDescent="0.2">
      <c r="A15744" s="4"/>
    </row>
    <row r="15745" spans="1:1" x14ac:dyDescent="0.2">
      <c r="A15745" s="4"/>
    </row>
    <row r="15746" spans="1:1" x14ac:dyDescent="0.2">
      <c r="A15746" s="4"/>
    </row>
    <row r="15747" spans="1:1" x14ac:dyDescent="0.2">
      <c r="A15747" s="4"/>
    </row>
    <row r="15748" spans="1:1" x14ac:dyDescent="0.2">
      <c r="A15748" s="4"/>
    </row>
    <row r="15749" spans="1:1" x14ac:dyDescent="0.2">
      <c r="A15749" s="4"/>
    </row>
    <row r="15750" spans="1:1" x14ac:dyDescent="0.2">
      <c r="A15750" s="4"/>
    </row>
    <row r="15751" spans="1:1" x14ac:dyDescent="0.2">
      <c r="A15751" s="4"/>
    </row>
    <row r="15752" spans="1:1" x14ac:dyDescent="0.2">
      <c r="A15752" s="4"/>
    </row>
    <row r="15753" spans="1:1" x14ac:dyDescent="0.2">
      <c r="A15753" s="4"/>
    </row>
    <row r="15754" spans="1:1" x14ac:dyDescent="0.2">
      <c r="A15754" s="4"/>
    </row>
    <row r="15755" spans="1:1" x14ac:dyDescent="0.2">
      <c r="A15755" s="4"/>
    </row>
    <row r="15756" spans="1:1" x14ac:dyDescent="0.2">
      <c r="A15756" s="4"/>
    </row>
    <row r="15757" spans="1:1" x14ac:dyDescent="0.2">
      <c r="A15757" s="4"/>
    </row>
    <row r="15758" spans="1:1" x14ac:dyDescent="0.2">
      <c r="A15758" s="4"/>
    </row>
    <row r="15759" spans="1:1" x14ac:dyDescent="0.2">
      <c r="A15759" s="4"/>
    </row>
    <row r="15760" spans="1:1" x14ac:dyDescent="0.2">
      <c r="A15760" s="4"/>
    </row>
    <row r="15761" spans="1:1" x14ac:dyDescent="0.2">
      <c r="A15761" s="4"/>
    </row>
    <row r="15762" spans="1:1" x14ac:dyDescent="0.2">
      <c r="A15762" s="4"/>
    </row>
    <row r="15763" spans="1:1" x14ac:dyDescent="0.2">
      <c r="A15763" s="4"/>
    </row>
    <row r="15764" spans="1:1" x14ac:dyDescent="0.2">
      <c r="A15764" s="4"/>
    </row>
    <row r="15765" spans="1:1" x14ac:dyDescent="0.2">
      <c r="A15765" s="4"/>
    </row>
    <row r="15766" spans="1:1" x14ac:dyDescent="0.2">
      <c r="A15766" s="4"/>
    </row>
    <row r="15767" spans="1:1" x14ac:dyDescent="0.2">
      <c r="A15767" s="4"/>
    </row>
    <row r="15768" spans="1:1" x14ac:dyDescent="0.2">
      <c r="A15768" s="4"/>
    </row>
    <row r="15769" spans="1:1" x14ac:dyDescent="0.2">
      <c r="A15769" s="4"/>
    </row>
    <row r="15770" spans="1:1" x14ac:dyDescent="0.2">
      <c r="A15770" s="4"/>
    </row>
    <row r="15771" spans="1:1" x14ac:dyDescent="0.2">
      <c r="A15771" s="4"/>
    </row>
    <row r="15772" spans="1:1" x14ac:dyDescent="0.2">
      <c r="A15772" s="4"/>
    </row>
    <row r="15773" spans="1:1" x14ac:dyDescent="0.2">
      <c r="A15773" s="4"/>
    </row>
    <row r="15774" spans="1:1" x14ac:dyDescent="0.2">
      <c r="A15774" s="4"/>
    </row>
    <row r="15775" spans="1:1" x14ac:dyDescent="0.2">
      <c r="A15775" s="4"/>
    </row>
    <row r="15776" spans="1:1" x14ac:dyDescent="0.2">
      <c r="A15776" s="4"/>
    </row>
    <row r="15777" spans="1:1" x14ac:dyDescent="0.2">
      <c r="A15777" s="4"/>
    </row>
    <row r="15778" spans="1:1" x14ac:dyDescent="0.2">
      <c r="A15778" s="4"/>
    </row>
    <row r="15779" spans="1:1" x14ac:dyDescent="0.2">
      <c r="A15779" s="4"/>
    </row>
    <row r="15780" spans="1:1" x14ac:dyDescent="0.2">
      <c r="A15780" s="4"/>
    </row>
    <row r="15781" spans="1:1" x14ac:dyDescent="0.2">
      <c r="A15781" s="4"/>
    </row>
    <row r="15782" spans="1:1" x14ac:dyDescent="0.2">
      <c r="A15782" s="4"/>
    </row>
    <row r="15783" spans="1:1" x14ac:dyDescent="0.2">
      <c r="A15783" s="4"/>
    </row>
    <row r="15784" spans="1:1" x14ac:dyDescent="0.2">
      <c r="A15784" s="4"/>
    </row>
    <row r="15785" spans="1:1" x14ac:dyDescent="0.2">
      <c r="A15785" s="4"/>
    </row>
    <row r="15786" spans="1:1" x14ac:dyDescent="0.2">
      <c r="A15786" s="4"/>
    </row>
    <row r="15787" spans="1:1" x14ac:dyDescent="0.2">
      <c r="A15787" s="4"/>
    </row>
    <row r="15788" spans="1:1" x14ac:dyDescent="0.2">
      <c r="A15788" s="4"/>
    </row>
    <row r="15789" spans="1:1" x14ac:dyDescent="0.2">
      <c r="A15789" s="4"/>
    </row>
    <row r="15790" spans="1:1" x14ac:dyDescent="0.2">
      <c r="A15790" s="4"/>
    </row>
    <row r="15791" spans="1:1" x14ac:dyDescent="0.2">
      <c r="A15791" s="4"/>
    </row>
    <row r="15792" spans="1:1" x14ac:dyDescent="0.2">
      <c r="A15792" s="4"/>
    </row>
    <row r="15793" spans="1:1" x14ac:dyDescent="0.2">
      <c r="A15793" s="4"/>
    </row>
    <row r="15794" spans="1:1" x14ac:dyDescent="0.2">
      <c r="A15794" s="4"/>
    </row>
    <row r="15795" spans="1:1" x14ac:dyDescent="0.2">
      <c r="A15795" s="4"/>
    </row>
    <row r="15796" spans="1:1" x14ac:dyDescent="0.2">
      <c r="A15796" s="4"/>
    </row>
    <row r="15797" spans="1:1" x14ac:dyDescent="0.2">
      <c r="A15797" s="4"/>
    </row>
    <row r="15798" spans="1:1" x14ac:dyDescent="0.2">
      <c r="A15798" s="4"/>
    </row>
    <row r="15799" spans="1:1" x14ac:dyDescent="0.2">
      <c r="A15799" s="4"/>
    </row>
    <row r="15800" spans="1:1" x14ac:dyDescent="0.2">
      <c r="A15800" s="4"/>
    </row>
    <row r="15801" spans="1:1" x14ac:dyDescent="0.2">
      <c r="A15801" s="4"/>
    </row>
    <row r="15802" spans="1:1" x14ac:dyDescent="0.2">
      <c r="A15802" s="4"/>
    </row>
    <row r="15803" spans="1:1" x14ac:dyDescent="0.2">
      <c r="A15803" s="4"/>
    </row>
    <row r="15804" spans="1:1" x14ac:dyDescent="0.2">
      <c r="A15804" s="4"/>
    </row>
    <row r="15805" spans="1:1" x14ac:dyDescent="0.2">
      <c r="A15805" s="4"/>
    </row>
    <row r="15806" spans="1:1" x14ac:dyDescent="0.2">
      <c r="A15806" s="4"/>
    </row>
    <row r="15807" spans="1:1" x14ac:dyDescent="0.2">
      <c r="A15807" s="4"/>
    </row>
    <row r="15808" spans="1:1" x14ac:dyDescent="0.2">
      <c r="A15808" s="4"/>
    </row>
    <row r="15809" spans="1:1" x14ac:dyDescent="0.2">
      <c r="A15809" s="4"/>
    </row>
    <row r="15810" spans="1:1" x14ac:dyDescent="0.2">
      <c r="A15810" s="4"/>
    </row>
    <row r="15811" spans="1:1" x14ac:dyDescent="0.2">
      <c r="A15811" s="4"/>
    </row>
    <row r="15812" spans="1:1" x14ac:dyDescent="0.2">
      <c r="A15812" s="4"/>
    </row>
    <row r="15813" spans="1:1" x14ac:dyDescent="0.2">
      <c r="A15813" s="4"/>
    </row>
    <row r="15814" spans="1:1" x14ac:dyDescent="0.2">
      <c r="A15814" s="4"/>
    </row>
    <row r="15815" spans="1:1" x14ac:dyDescent="0.2">
      <c r="A15815" s="4"/>
    </row>
    <row r="15816" spans="1:1" x14ac:dyDescent="0.2">
      <c r="A15816" s="4"/>
    </row>
    <row r="15817" spans="1:1" x14ac:dyDescent="0.2">
      <c r="A15817" s="4"/>
    </row>
    <row r="15818" spans="1:1" x14ac:dyDescent="0.2">
      <c r="A15818" s="4"/>
    </row>
    <row r="15819" spans="1:1" x14ac:dyDescent="0.2">
      <c r="A15819" s="4"/>
    </row>
    <row r="15820" spans="1:1" x14ac:dyDescent="0.2">
      <c r="A15820" s="4"/>
    </row>
    <row r="15821" spans="1:1" x14ac:dyDescent="0.2">
      <c r="A15821" s="4"/>
    </row>
    <row r="15822" spans="1:1" x14ac:dyDescent="0.2">
      <c r="A15822" s="4"/>
    </row>
    <row r="15823" spans="1:1" x14ac:dyDescent="0.2">
      <c r="A15823" s="4"/>
    </row>
    <row r="15824" spans="1:1" x14ac:dyDescent="0.2">
      <c r="A15824" s="4"/>
    </row>
    <row r="15825" spans="1:1" x14ac:dyDescent="0.2">
      <c r="A15825" s="4"/>
    </row>
    <row r="15826" spans="1:1" x14ac:dyDescent="0.2">
      <c r="A15826" s="4"/>
    </row>
    <row r="15827" spans="1:1" x14ac:dyDescent="0.2">
      <c r="A15827" s="4"/>
    </row>
    <row r="15828" spans="1:1" x14ac:dyDescent="0.2">
      <c r="A15828" s="4"/>
    </row>
    <row r="15829" spans="1:1" x14ac:dyDescent="0.2">
      <c r="A15829" s="4"/>
    </row>
    <row r="15830" spans="1:1" x14ac:dyDescent="0.2">
      <c r="A15830" s="4"/>
    </row>
    <row r="15831" spans="1:1" x14ac:dyDescent="0.2">
      <c r="A15831" s="4"/>
    </row>
    <row r="15832" spans="1:1" x14ac:dyDescent="0.2">
      <c r="A15832" s="4"/>
    </row>
    <row r="15833" spans="1:1" x14ac:dyDescent="0.2">
      <c r="A15833" s="4"/>
    </row>
    <row r="15834" spans="1:1" x14ac:dyDescent="0.2">
      <c r="A15834" s="4"/>
    </row>
    <row r="15835" spans="1:1" x14ac:dyDescent="0.2">
      <c r="A15835" s="4"/>
    </row>
    <row r="15836" spans="1:1" x14ac:dyDescent="0.2">
      <c r="A15836" s="4"/>
    </row>
    <row r="15837" spans="1:1" x14ac:dyDescent="0.2">
      <c r="A15837" s="4"/>
    </row>
    <row r="15838" spans="1:1" x14ac:dyDescent="0.2">
      <c r="A15838" s="4"/>
    </row>
    <row r="15839" spans="1:1" x14ac:dyDescent="0.2">
      <c r="A15839" s="4"/>
    </row>
    <row r="15840" spans="1:1" x14ac:dyDescent="0.2">
      <c r="A15840" s="4"/>
    </row>
    <row r="15841" spans="1:1" x14ac:dyDescent="0.2">
      <c r="A15841" s="4"/>
    </row>
    <row r="15842" spans="1:1" x14ac:dyDescent="0.2">
      <c r="A15842" s="4"/>
    </row>
    <row r="15843" spans="1:1" x14ac:dyDescent="0.2">
      <c r="A15843" s="4"/>
    </row>
    <row r="15844" spans="1:1" x14ac:dyDescent="0.2">
      <c r="A15844" s="4"/>
    </row>
    <row r="15845" spans="1:1" x14ac:dyDescent="0.2">
      <c r="A15845" s="4"/>
    </row>
    <row r="15846" spans="1:1" x14ac:dyDescent="0.2">
      <c r="A15846" s="4"/>
    </row>
    <row r="15847" spans="1:1" x14ac:dyDescent="0.2">
      <c r="A15847" s="4"/>
    </row>
    <row r="15848" spans="1:1" x14ac:dyDescent="0.2">
      <c r="A15848" s="4"/>
    </row>
    <row r="15849" spans="1:1" x14ac:dyDescent="0.2">
      <c r="A15849" s="4"/>
    </row>
    <row r="15850" spans="1:1" x14ac:dyDescent="0.2">
      <c r="A15850" s="4"/>
    </row>
    <row r="15851" spans="1:1" x14ac:dyDescent="0.2">
      <c r="A15851" s="4"/>
    </row>
    <row r="15852" spans="1:1" x14ac:dyDescent="0.2">
      <c r="A15852" s="4"/>
    </row>
    <row r="15853" spans="1:1" x14ac:dyDescent="0.2">
      <c r="A15853" s="4"/>
    </row>
    <row r="15854" spans="1:1" x14ac:dyDescent="0.2">
      <c r="A15854" s="4"/>
    </row>
    <row r="15855" spans="1:1" x14ac:dyDescent="0.2">
      <c r="A15855" s="4"/>
    </row>
    <row r="15856" spans="1:1" x14ac:dyDescent="0.2">
      <c r="A15856" s="4"/>
    </row>
    <row r="15857" spans="1:1" x14ac:dyDescent="0.2">
      <c r="A15857" s="4"/>
    </row>
    <row r="15858" spans="1:1" x14ac:dyDescent="0.2">
      <c r="A15858" s="4"/>
    </row>
    <row r="15859" spans="1:1" x14ac:dyDescent="0.2">
      <c r="A15859" s="4"/>
    </row>
    <row r="15860" spans="1:1" x14ac:dyDescent="0.2">
      <c r="A15860" s="4"/>
    </row>
    <row r="15861" spans="1:1" x14ac:dyDescent="0.2">
      <c r="A15861" s="4"/>
    </row>
    <row r="15862" spans="1:1" x14ac:dyDescent="0.2">
      <c r="A15862" s="4"/>
    </row>
    <row r="15863" spans="1:1" x14ac:dyDescent="0.2">
      <c r="A15863" s="4"/>
    </row>
    <row r="15864" spans="1:1" x14ac:dyDescent="0.2">
      <c r="A15864" s="4"/>
    </row>
    <row r="15865" spans="1:1" x14ac:dyDescent="0.2">
      <c r="A15865" s="4"/>
    </row>
    <row r="15866" spans="1:1" x14ac:dyDescent="0.2">
      <c r="A15866" s="4"/>
    </row>
    <row r="15867" spans="1:1" x14ac:dyDescent="0.2">
      <c r="A15867" s="4"/>
    </row>
    <row r="15868" spans="1:1" x14ac:dyDescent="0.2">
      <c r="A15868" s="4"/>
    </row>
    <row r="15869" spans="1:1" x14ac:dyDescent="0.2">
      <c r="A15869" s="4"/>
    </row>
    <row r="15870" spans="1:1" x14ac:dyDescent="0.2">
      <c r="A15870" s="4"/>
    </row>
    <row r="15871" spans="1:1" x14ac:dyDescent="0.2">
      <c r="A15871" s="4"/>
    </row>
    <row r="15872" spans="1:1" x14ac:dyDescent="0.2">
      <c r="A15872" s="4"/>
    </row>
    <row r="15873" spans="1:1" x14ac:dyDescent="0.2">
      <c r="A15873" s="4"/>
    </row>
    <row r="15874" spans="1:1" x14ac:dyDescent="0.2">
      <c r="A15874" s="4"/>
    </row>
    <row r="15875" spans="1:1" x14ac:dyDescent="0.2">
      <c r="A15875" s="4"/>
    </row>
    <row r="15876" spans="1:1" x14ac:dyDescent="0.2">
      <c r="A15876" s="4"/>
    </row>
    <row r="15877" spans="1:1" x14ac:dyDescent="0.2">
      <c r="A15877" s="4"/>
    </row>
    <row r="15878" spans="1:1" x14ac:dyDescent="0.2">
      <c r="A15878" s="4"/>
    </row>
    <row r="15879" spans="1:1" x14ac:dyDescent="0.2">
      <c r="A15879" s="4"/>
    </row>
    <row r="15880" spans="1:1" x14ac:dyDescent="0.2">
      <c r="A15880" s="4"/>
    </row>
    <row r="15881" spans="1:1" x14ac:dyDescent="0.2">
      <c r="A15881" s="4"/>
    </row>
    <row r="15882" spans="1:1" x14ac:dyDescent="0.2">
      <c r="A15882" s="4"/>
    </row>
    <row r="15883" spans="1:1" x14ac:dyDescent="0.2">
      <c r="A15883" s="4"/>
    </row>
    <row r="15884" spans="1:1" x14ac:dyDescent="0.2">
      <c r="A15884" s="4"/>
    </row>
    <row r="15885" spans="1:1" x14ac:dyDescent="0.2">
      <c r="A15885" s="4"/>
    </row>
    <row r="15886" spans="1:1" x14ac:dyDescent="0.2">
      <c r="A15886" s="4"/>
    </row>
    <row r="15887" spans="1:1" x14ac:dyDescent="0.2">
      <c r="A15887" s="4"/>
    </row>
    <row r="15888" spans="1:1" x14ac:dyDescent="0.2">
      <c r="A15888" s="4"/>
    </row>
    <row r="15889" spans="1:1" x14ac:dyDescent="0.2">
      <c r="A15889" s="4"/>
    </row>
    <row r="15890" spans="1:1" x14ac:dyDescent="0.2">
      <c r="A15890" s="4"/>
    </row>
    <row r="15891" spans="1:1" x14ac:dyDescent="0.2">
      <c r="A15891" s="4"/>
    </row>
    <row r="15892" spans="1:1" x14ac:dyDescent="0.2">
      <c r="A15892" s="4"/>
    </row>
    <row r="15893" spans="1:1" x14ac:dyDescent="0.2">
      <c r="A15893" s="4"/>
    </row>
    <row r="15894" spans="1:1" x14ac:dyDescent="0.2">
      <c r="A15894" s="4"/>
    </row>
    <row r="15895" spans="1:1" x14ac:dyDescent="0.2">
      <c r="A15895" s="4"/>
    </row>
    <row r="15896" spans="1:1" x14ac:dyDescent="0.2">
      <c r="A15896" s="4"/>
    </row>
    <row r="15897" spans="1:1" x14ac:dyDescent="0.2">
      <c r="A15897" s="4"/>
    </row>
    <row r="15898" spans="1:1" x14ac:dyDescent="0.2">
      <c r="A15898" s="4"/>
    </row>
    <row r="15899" spans="1:1" x14ac:dyDescent="0.2">
      <c r="A15899" s="4"/>
    </row>
    <row r="15900" spans="1:1" x14ac:dyDescent="0.2">
      <c r="A15900" s="4"/>
    </row>
    <row r="15901" spans="1:1" x14ac:dyDescent="0.2">
      <c r="A15901" s="4"/>
    </row>
    <row r="15902" spans="1:1" x14ac:dyDescent="0.2">
      <c r="A15902" s="4"/>
    </row>
    <row r="15903" spans="1:1" x14ac:dyDescent="0.2">
      <c r="A15903" s="4"/>
    </row>
    <row r="15904" spans="1:1" x14ac:dyDescent="0.2">
      <c r="A15904" s="4"/>
    </row>
    <row r="15905" spans="1:1" x14ac:dyDescent="0.2">
      <c r="A15905" s="4"/>
    </row>
    <row r="15906" spans="1:1" x14ac:dyDescent="0.2">
      <c r="A15906" s="4"/>
    </row>
    <row r="15907" spans="1:1" x14ac:dyDescent="0.2">
      <c r="A15907" s="4"/>
    </row>
    <row r="15908" spans="1:1" x14ac:dyDescent="0.2">
      <c r="A15908" s="4"/>
    </row>
    <row r="15909" spans="1:1" x14ac:dyDescent="0.2">
      <c r="A15909" s="4"/>
    </row>
    <row r="15910" spans="1:1" x14ac:dyDescent="0.2">
      <c r="A15910" s="4"/>
    </row>
    <row r="15911" spans="1:1" x14ac:dyDescent="0.2">
      <c r="A15911" s="4"/>
    </row>
    <row r="15912" spans="1:1" x14ac:dyDescent="0.2">
      <c r="A15912" s="4"/>
    </row>
    <row r="15913" spans="1:1" x14ac:dyDescent="0.2">
      <c r="A15913" s="4"/>
    </row>
    <row r="15914" spans="1:1" x14ac:dyDescent="0.2">
      <c r="A15914" s="4"/>
    </row>
    <row r="15915" spans="1:1" x14ac:dyDescent="0.2">
      <c r="A15915" s="4"/>
    </row>
    <row r="15916" spans="1:1" x14ac:dyDescent="0.2">
      <c r="A15916" s="4"/>
    </row>
    <row r="15917" spans="1:1" x14ac:dyDescent="0.2">
      <c r="A15917" s="4"/>
    </row>
    <row r="15918" spans="1:1" x14ac:dyDescent="0.2">
      <c r="A15918" s="4"/>
    </row>
    <row r="15919" spans="1:1" x14ac:dyDescent="0.2">
      <c r="A15919" s="4"/>
    </row>
    <row r="15920" spans="1:1" x14ac:dyDescent="0.2">
      <c r="A15920" s="4"/>
    </row>
    <row r="15921" spans="1:1" x14ac:dyDescent="0.2">
      <c r="A15921" s="4"/>
    </row>
    <row r="15922" spans="1:1" x14ac:dyDescent="0.2">
      <c r="A15922" s="4"/>
    </row>
    <row r="15923" spans="1:1" x14ac:dyDescent="0.2">
      <c r="A15923" s="4"/>
    </row>
    <row r="15924" spans="1:1" x14ac:dyDescent="0.2">
      <c r="A15924" s="4"/>
    </row>
    <row r="15925" spans="1:1" x14ac:dyDescent="0.2">
      <c r="A15925" s="4"/>
    </row>
    <row r="15926" spans="1:1" x14ac:dyDescent="0.2">
      <c r="A15926" s="4"/>
    </row>
    <row r="15927" spans="1:1" x14ac:dyDescent="0.2">
      <c r="A15927" s="4"/>
    </row>
    <row r="15928" spans="1:1" x14ac:dyDescent="0.2">
      <c r="A15928" s="4"/>
    </row>
    <row r="15929" spans="1:1" x14ac:dyDescent="0.2">
      <c r="A15929" s="4"/>
    </row>
    <row r="15930" spans="1:1" x14ac:dyDescent="0.2">
      <c r="A15930" s="4"/>
    </row>
    <row r="15931" spans="1:1" x14ac:dyDescent="0.2">
      <c r="A15931" s="4"/>
    </row>
    <row r="15932" spans="1:1" x14ac:dyDescent="0.2">
      <c r="A15932" s="4"/>
    </row>
    <row r="15933" spans="1:1" x14ac:dyDescent="0.2">
      <c r="A15933" s="4"/>
    </row>
    <row r="15934" spans="1:1" x14ac:dyDescent="0.2">
      <c r="A15934" s="4"/>
    </row>
    <row r="15935" spans="1:1" x14ac:dyDescent="0.2">
      <c r="A15935" s="4"/>
    </row>
    <row r="15936" spans="1:1" x14ac:dyDescent="0.2">
      <c r="A15936" s="4"/>
    </row>
    <row r="15937" spans="1:1" x14ac:dyDescent="0.2">
      <c r="A15937" s="4"/>
    </row>
    <row r="15938" spans="1:1" x14ac:dyDescent="0.2">
      <c r="A15938" s="4"/>
    </row>
    <row r="15939" spans="1:1" x14ac:dyDescent="0.2">
      <c r="A15939" s="4"/>
    </row>
    <row r="15940" spans="1:1" x14ac:dyDescent="0.2">
      <c r="A15940" s="4"/>
    </row>
    <row r="15941" spans="1:1" x14ac:dyDescent="0.2">
      <c r="A15941" s="4"/>
    </row>
    <row r="15942" spans="1:1" x14ac:dyDescent="0.2">
      <c r="A15942" s="4"/>
    </row>
    <row r="15943" spans="1:1" x14ac:dyDescent="0.2">
      <c r="A15943" s="4"/>
    </row>
    <row r="15944" spans="1:1" x14ac:dyDescent="0.2">
      <c r="A15944" s="4"/>
    </row>
    <row r="15945" spans="1:1" x14ac:dyDescent="0.2">
      <c r="A15945" s="4"/>
    </row>
    <row r="15946" spans="1:1" x14ac:dyDescent="0.2">
      <c r="A15946" s="4"/>
    </row>
    <row r="15947" spans="1:1" x14ac:dyDescent="0.2">
      <c r="A15947" s="4"/>
    </row>
    <row r="15948" spans="1:1" x14ac:dyDescent="0.2">
      <c r="A15948" s="4"/>
    </row>
    <row r="15949" spans="1:1" x14ac:dyDescent="0.2">
      <c r="A15949" s="4"/>
    </row>
    <row r="15950" spans="1:1" x14ac:dyDescent="0.2">
      <c r="A15950" s="4"/>
    </row>
    <row r="15951" spans="1:1" x14ac:dyDescent="0.2">
      <c r="A15951" s="4"/>
    </row>
    <row r="15952" spans="1:1" x14ac:dyDescent="0.2">
      <c r="A15952" s="4"/>
    </row>
    <row r="15953" spans="1:1" x14ac:dyDescent="0.2">
      <c r="A15953" s="4"/>
    </row>
    <row r="15954" spans="1:1" x14ac:dyDescent="0.2">
      <c r="A15954" s="4"/>
    </row>
    <row r="15955" spans="1:1" x14ac:dyDescent="0.2">
      <c r="A15955" s="4"/>
    </row>
    <row r="15956" spans="1:1" x14ac:dyDescent="0.2">
      <c r="A15956" s="4"/>
    </row>
    <row r="15957" spans="1:1" x14ac:dyDescent="0.2">
      <c r="A15957" s="4"/>
    </row>
    <row r="15958" spans="1:1" x14ac:dyDescent="0.2">
      <c r="A15958" s="4"/>
    </row>
    <row r="15959" spans="1:1" x14ac:dyDescent="0.2">
      <c r="A15959" s="4"/>
    </row>
    <row r="15960" spans="1:1" x14ac:dyDescent="0.2">
      <c r="A15960" s="4"/>
    </row>
    <row r="15961" spans="1:1" x14ac:dyDescent="0.2">
      <c r="A15961" s="4"/>
    </row>
    <row r="15962" spans="1:1" x14ac:dyDescent="0.2">
      <c r="A15962" s="4"/>
    </row>
    <row r="15963" spans="1:1" x14ac:dyDescent="0.2">
      <c r="A15963" s="4"/>
    </row>
    <row r="15964" spans="1:1" x14ac:dyDescent="0.2">
      <c r="A15964" s="4"/>
    </row>
    <row r="15965" spans="1:1" x14ac:dyDescent="0.2">
      <c r="A15965" s="4"/>
    </row>
    <row r="15966" spans="1:1" x14ac:dyDescent="0.2">
      <c r="A15966" s="4"/>
    </row>
    <row r="15967" spans="1:1" x14ac:dyDescent="0.2">
      <c r="A15967" s="4"/>
    </row>
    <row r="15968" spans="1:1" x14ac:dyDescent="0.2">
      <c r="A15968" s="4"/>
    </row>
    <row r="15969" spans="1:1" x14ac:dyDescent="0.2">
      <c r="A15969" s="4"/>
    </row>
    <row r="15970" spans="1:1" x14ac:dyDescent="0.2">
      <c r="A15970" s="4"/>
    </row>
    <row r="15971" spans="1:1" x14ac:dyDescent="0.2">
      <c r="A15971" s="4"/>
    </row>
    <row r="15972" spans="1:1" x14ac:dyDescent="0.2">
      <c r="A15972" s="4"/>
    </row>
    <row r="15973" spans="1:1" x14ac:dyDescent="0.2">
      <c r="A15973" s="4"/>
    </row>
    <row r="15974" spans="1:1" x14ac:dyDescent="0.2">
      <c r="A15974" s="4"/>
    </row>
    <row r="15975" spans="1:1" x14ac:dyDescent="0.2">
      <c r="A15975" s="4"/>
    </row>
    <row r="15976" spans="1:1" x14ac:dyDescent="0.2">
      <c r="A15976" s="4"/>
    </row>
    <row r="15977" spans="1:1" x14ac:dyDescent="0.2">
      <c r="A15977" s="4"/>
    </row>
    <row r="15978" spans="1:1" x14ac:dyDescent="0.2">
      <c r="A15978" s="4"/>
    </row>
    <row r="15979" spans="1:1" x14ac:dyDescent="0.2">
      <c r="A15979" s="4"/>
    </row>
    <row r="15980" spans="1:1" x14ac:dyDescent="0.2">
      <c r="A15980" s="4"/>
    </row>
    <row r="15981" spans="1:1" x14ac:dyDescent="0.2">
      <c r="A15981" s="4"/>
    </row>
    <row r="15982" spans="1:1" x14ac:dyDescent="0.2">
      <c r="A15982" s="4"/>
    </row>
    <row r="15983" spans="1:1" x14ac:dyDescent="0.2">
      <c r="A15983" s="4"/>
    </row>
    <row r="15984" spans="1:1" x14ac:dyDescent="0.2">
      <c r="A15984" s="4"/>
    </row>
    <row r="15985" spans="1:1" x14ac:dyDescent="0.2">
      <c r="A15985" s="4"/>
    </row>
    <row r="15986" spans="1:1" x14ac:dyDescent="0.2">
      <c r="A15986" s="4"/>
    </row>
    <row r="15987" spans="1:1" x14ac:dyDescent="0.2">
      <c r="A15987" s="4"/>
    </row>
    <row r="15988" spans="1:1" x14ac:dyDescent="0.2">
      <c r="A15988" s="4"/>
    </row>
    <row r="15989" spans="1:1" x14ac:dyDescent="0.2">
      <c r="A15989" s="4"/>
    </row>
    <row r="15990" spans="1:1" x14ac:dyDescent="0.2">
      <c r="A15990" s="4"/>
    </row>
    <row r="15991" spans="1:1" x14ac:dyDescent="0.2">
      <c r="A15991" s="4"/>
    </row>
    <row r="15992" spans="1:1" x14ac:dyDescent="0.2">
      <c r="A15992" s="4"/>
    </row>
    <row r="15993" spans="1:1" x14ac:dyDescent="0.2">
      <c r="A15993" s="4"/>
    </row>
    <row r="15994" spans="1:1" x14ac:dyDescent="0.2">
      <c r="A15994" s="4"/>
    </row>
    <row r="15995" spans="1:1" x14ac:dyDescent="0.2">
      <c r="A15995" s="4"/>
    </row>
    <row r="15996" spans="1:1" x14ac:dyDescent="0.2">
      <c r="A15996" s="4"/>
    </row>
    <row r="15997" spans="1:1" x14ac:dyDescent="0.2">
      <c r="A15997" s="4"/>
    </row>
    <row r="15998" spans="1:1" x14ac:dyDescent="0.2">
      <c r="A15998" s="4"/>
    </row>
    <row r="15999" spans="1:1" x14ac:dyDescent="0.2">
      <c r="A15999" s="4"/>
    </row>
    <row r="16000" spans="1:1" x14ac:dyDescent="0.2">
      <c r="A16000" s="4"/>
    </row>
    <row r="16001" spans="1:1" x14ac:dyDescent="0.2">
      <c r="A16001" s="4"/>
    </row>
    <row r="16002" spans="1:1" x14ac:dyDescent="0.2">
      <c r="A16002" s="4"/>
    </row>
    <row r="16003" spans="1:1" x14ac:dyDescent="0.2">
      <c r="A16003" s="4"/>
    </row>
    <row r="16004" spans="1:1" x14ac:dyDescent="0.2">
      <c r="A16004" s="4"/>
    </row>
    <row r="16005" spans="1:1" x14ac:dyDescent="0.2">
      <c r="A16005" s="4"/>
    </row>
    <row r="16006" spans="1:1" x14ac:dyDescent="0.2">
      <c r="A16006" s="4"/>
    </row>
    <row r="16007" spans="1:1" x14ac:dyDescent="0.2">
      <c r="A16007" s="4"/>
    </row>
    <row r="16008" spans="1:1" x14ac:dyDescent="0.2">
      <c r="A16008" s="4"/>
    </row>
    <row r="16009" spans="1:1" x14ac:dyDescent="0.2">
      <c r="A16009" s="4"/>
    </row>
    <row r="16010" spans="1:1" x14ac:dyDescent="0.2">
      <c r="A16010" s="4"/>
    </row>
    <row r="16011" spans="1:1" x14ac:dyDescent="0.2">
      <c r="A16011" s="4"/>
    </row>
    <row r="16012" spans="1:1" x14ac:dyDescent="0.2">
      <c r="A16012" s="4"/>
    </row>
    <row r="16013" spans="1:1" x14ac:dyDescent="0.2">
      <c r="A16013" s="4"/>
    </row>
    <row r="16014" spans="1:1" x14ac:dyDescent="0.2">
      <c r="A16014" s="4"/>
    </row>
    <row r="16015" spans="1:1" x14ac:dyDescent="0.2">
      <c r="A16015" s="4"/>
    </row>
    <row r="16016" spans="1:1" x14ac:dyDescent="0.2">
      <c r="A16016" s="4"/>
    </row>
    <row r="16017" spans="1:1" x14ac:dyDescent="0.2">
      <c r="A16017" s="4"/>
    </row>
    <row r="16018" spans="1:1" x14ac:dyDescent="0.2">
      <c r="A16018" s="4"/>
    </row>
    <row r="16019" spans="1:1" x14ac:dyDescent="0.2">
      <c r="A16019" s="4"/>
    </row>
    <row r="16020" spans="1:1" x14ac:dyDescent="0.2">
      <c r="A16020" s="4"/>
    </row>
    <row r="16021" spans="1:1" x14ac:dyDescent="0.2">
      <c r="A16021" s="4"/>
    </row>
    <row r="16022" spans="1:1" x14ac:dyDescent="0.2">
      <c r="A16022" s="4"/>
    </row>
    <row r="16023" spans="1:1" x14ac:dyDescent="0.2">
      <c r="A16023" s="4"/>
    </row>
    <row r="16024" spans="1:1" x14ac:dyDescent="0.2">
      <c r="A16024" s="4"/>
    </row>
    <row r="16025" spans="1:1" x14ac:dyDescent="0.2">
      <c r="A16025" s="4"/>
    </row>
    <row r="16026" spans="1:1" x14ac:dyDescent="0.2">
      <c r="A16026" s="4"/>
    </row>
    <row r="16027" spans="1:1" x14ac:dyDescent="0.2">
      <c r="A16027" s="4"/>
    </row>
    <row r="16028" spans="1:1" x14ac:dyDescent="0.2">
      <c r="A16028" s="4"/>
    </row>
    <row r="16029" spans="1:1" x14ac:dyDescent="0.2">
      <c r="A16029" s="4"/>
    </row>
    <row r="16030" spans="1:1" x14ac:dyDescent="0.2">
      <c r="A16030" s="4"/>
    </row>
    <row r="16031" spans="1:1" x14ac:dyDescent="0.2">
      <c r="A16031" s="4"/>
    </row>
    <row r="16032" spans="1:1" x14ac:dyDescent="0.2">
      <c r="A16032" s="4"/>
    </row>
    <row r="16033" spans="1:1" x14ac:dyDescent="0.2">
      <c r="A16033" s="4"/>
    </row>
    <row r="16034" spans="1:1" x14ac:dyDescent="0.2">
      <c r="A16034" s="4"/>
    </row>
    <row r="16035" spans="1:1" x14ac:dyDescent="0.2">
      <c r="A16035" s="4"/>
    </row>
    <row r="16036" spans="1:1" x14ac:dyDescent="0.2">
      <c r="A16036" s="4"/>
    </row>
    <row r="16037" spans="1:1" x14ac:dyDescent="0.2">
      <c r="A16037" s="4"/>
    </row>
    <row r="16038" spans="1:1" x14ac:dyDescent="0.2">
      <c r="A16038" s="4"/>
    </row>
    <row r="16039" spans="1:1" x14ac:dyDescent="0.2">
      <c r="A16039" s="4"/>
    </row>
    <row r="16040" spans="1:1" x14ac:dyDescent="0.2">
      <c r="A16040" s="4"/>
    </row>
    <row r="16041" spans="1:1" x14ac:dyDescent="0.2">
      <c r="A16041" s="4"/>
    </row>
    <row r="16042" spans="1:1" x14ac:dyDescent="0.2">
      <c r="A16042" s="4"/>
    </row>
    <row r="16043" spans="1:1" x14ac:dyDescent="0.2">
      <c r="A16043" s="4"/>
    </row>
    <row r="16044" spans="1:1" x14ac:dyDescent="0.2">
      <c r="A16044" s="4"/>
    </row>
    <row r="16045" spans="1:1" x14ac:dyDescent="0.2">
      <c r="A16045" s="4"/>
    </row>
    <row r="16046" spans="1:1" x14ac:dyDescent="0.2">
      <c r="A16046" s="4"/>
    </row>
    <row r="16047" spans="1:1" x14ac:dyDescent="0.2">
      <c r="A16047" s="4"/>
    </row>
    <row r="16048" spans="1:1" x14ac:dyDescent="0.2">
      <c r="A16048" s="4"/>
    </row>
    <row r="16049" spans="1:1" x14ac:dyDescent="0.2">
      <c r="A16049" s="4"/>
    </row>
    <row r="16050" spans="1:1" x14ac:dyDescent="0.2">
      <c r="A16050" s="4"/>
    </row>
    <row r="16051" spans="1:1" x14ac:dyDescent="0.2">
      <c r="A16051" s="4"/>
    </row>
    <row r="16052" spans="1:1" x14ac:dyDescent="0.2">
      <c r="A16052" s="4"/>
    </row>
    <row r="16053" spans="1:1" x14ac:dyDescent="0.2">
      <c r="A16053" s="4"/>
    </row>
    <row r="16054" spans="1:1" x14ac:dyDescent="0.2">
      <c r="A16054" s="4"/>
    </row>
    <row r="16055" spans="1:1" x14ac:dyDescent="0.2">
      <c r="A16055" s="4"/>
    </row>
    <row r="16056" spans="1:1" x14ac:dyDescent="0.2">
      <c r="A16056" s="4"/>
    </row>
    <row r="16057" spans="1:1" x14ac:dyDescent="0.2">
      <c r="A16057" s="4"/>
    </row>
    <row r="16058" spans="1:1" x14ac:dyDescent="0.2">
      <c r="A16058" s="4"/>
    </row>
    <row r="16059" spans="1:1" x14ac:dyDescent="0.2">
      <c r="A16059" s="4"/>
    </row>
    <row r="16060" spans="1:1" x14ac:dyDescent="0.2">
      <c r="A16060" s="4"/>
    </row>
    <row r="16061" spans="1:1" x14ac:dyDescent="0.2">
      <c r="A16061" s="4"/>
    </row>
    <row r="16062" spans="1:1" x14ac:dyDescent="0.2">
      <c r="A16062" s="4"/>
    </row>
    <row r="16063" spans="1:1" x14ac:dyDescent="0.2">
      <c r="A16063" s="4"/>
    </row>
    <row r="16064" spans="1:1" x14ac:dyDescent="0.2">
      <c r="A16064" s="4"/>
    </row>
    <row r="16065" spans="1:1" x14ac:dyDescent="0.2">
      <c r="A16065" s="4"/>
    </row>
    <row r="16066" spans="1:1" x14ac:dyDescent="0.2">
      <c r="A16066" s="4"/>
    </row>
    <row r="16067" spans="1:1" x14ac:dyDescent="0.2">
      <c r="A16067" s="4"/>
    </row>
    <row r="16068" spans="1:1" x14ac:dyDescent="0.2">
      <c r="A16068" s="4"/>
    </row>
    <row r="16069" spans="1:1" x14ac:dyDescent="0.2">
      <c r="A16069" s="4"/>
    </row>
    <row r="16070" spans="1:1" x14ac:dyDescent="0.2">
      <c r="A16070" s="4"/>
    </row>
    <row r="16071" spans="1:1" x14ac:dyDescent="0.2">
      <c r="A16071" s="4"/>
    </row>
    <row r="16072" spans="1:1" x14ac:dyDescent="0.2">
      <c r="A16072" s="4"/>
    </row>
    <row r="16073" spans="1:1" x14ac:dyDescent="0.2">
      <c r="A16073" s="4"/>
    </row>
    <row r="16074" spans="1:1" x14ac:dyDescent="0.2">
      <c r="A16074" s="4"/>
    </row>
    <row r="16075" spans="1:1" x14ac:dyDescent="0.2">
      <c r="A16075" s="4"/>
    </row>
    <row r="16076" spans="1:1" x14ac:dyDescent="0.2">
      <c r="A16076" s="4"/>
    </row>
    <row r="16077" spans="1:1" x14ac:dyDescent="0.2">
      <c r="A16077" s="4"/>
    </row>
    <row r="16078" spans="1:1" x14ac:dyDescent="0.2">
      <c r="A16078" s="4"/>
    </row>
    <row r="16079" spans="1:1" x14ac:dyDescent="0.2">
      <c r="A16079" s="4"/>
    </row>
    <row r="16080" spans="1:1" x14ac:dyDescent="0.2">
      <c r="A16080" s="4"/>
    </row>
    <row r="16081" spans="1:1" x14ac:dyDescent="0.2">
      <c r="A16081" s="4"/>
    </row>
    <row r="16082" spans="1:1" x14ac:dyDescent="0.2">
      <c r="A16082" s="4"/>
    </row>
    <row r="16083" spans="1:1" x14ac:dyDescent="0.2">
      <c r="A16083" s="4"/>
    </row>
    <row r="16084" spans="1:1" x14ac:dyDescent="0.2">
      <c r="A16084" s="4"/>
    </row>
    <row r="16085" spans="1:1" x14ac:dyDescent="0.2">
      <c r="A16085" s="4"/>
    </row>
    <row r="16086" spans="1:1" x14ac:dyDescent="0.2">
      <c r="A16086" s="4"/>
    </row>
    <row r="16087" spans="1:1" x14ac:dyDescent="0.2">
      <c r="A16087" s="4"/>
    </row>
    <row r="16088" spans="1:1" x14ac:dyDescent="0.2">
      <c r="A16088" s="4"/>
    </row>
    <row r="16089" spans="1:1" x14ac:dyDescent="0.2">
      <c r="A16089" s="4"/>
    </row>
    <row r="16090" spans="1:1" x14ac:dyDescent="0.2">
      <c r="A16090" s="4"/>
    </row>
    <row r="16091" spans="1:1" x14ac:dyDescent="0.2">
      <c r="A16091" s="4"/>
    </row>
    <row r="16092" spans="1:1" x14ac:dyDescent="0.2">
      <c r="A16092" s="4"/>
    </row>
    <row r="16093" spans="1:1" x14ac:dyDescent="0.2">
      <c r="A16093" s="4"/>
    </row>
    <row r="16094" spans="1:1" x14ac:dyDescent="0.2">
      <c r="A16094" s="4"/>
    </row>
    <row r="16095" spans="1:1" x14ac:dyDescent="0.2">
      <c r="A16095" s="4"/>
    </row>
    <row r="16096" spans="1:1" x14ac:dyDescent="0.2">
      <c r="A16096" s="4"/>
    </row>
    <row r="16097" spans="1:1" x14ac:dyDescent="0.2">
      <c r="A16097" s="4"/>
    </row>
    <row r="16098" spans="1:1" x14ac:dyDescent="0.2">
      <c r="A16098" s="4"/>
    </row>
    <row r="16099" spans="1:1" x14ac:dyDescent="0.2">
      <c r="A16099" s="4"/>
    </row>
    <row r="16100" spans="1:1" x14ac:dyDescent="0.2">
      <c r="A16100" s="4"/>
    </row>
    <row r="16101" spans="1:1" x14ac:dyDescent="0.2">
      <c r="A16101" s="4"/>
    </row>
    <row r="16102" spans="1:1" x14ac:dyDescent="0.2">
      <c r="A16102" s="4"/>
    </row>
    <row r="16103" spans="1:1" x14ac:dyDescent="0.2">
      <c r="A16103" s="4"/>
    </row>
    <row r="16104" spans="1:1" x14ac:dyDescent="0.2">
      <c r="A16104" s="4"/>
    </row>
    <row r="16105" spans="1:1" x14ac:dyDescent="0.2">
      <c r="A16105" s="4"/>
    </row>
    <row r="16106" spans="1:1" x14ac:dyDescent="0.2">
      <c r="A16106" s="4"/>
    </row>
    <row r="16107" spans="1:1" x14ac:dyDescent="0.2">
      <c r="A16107" s="4"/>
    </row>
    <row r="16108" spans="1:1" x14ac:dyDescent="0.2">
      <c r="A16108" s="4"/>
    </row>
    <row r="16109" spans="1:1" x14ac:dyDescent="0.2">
      <c r="A16109" s="4"/>
    </row>
    <row r="16110" spans="1:1" x14ac:dyDescent="0.2">
      <c r="A16110" s="4"/>
    </row>
    <row r="16111" spans="1:1" x14ac:dyDescent="0.2">
      <c r="A16111" s="4"/>
    </row>
    <row r="16112" spans="1:1" x14ac:dyDescent="0.2">
      <c r="A16112" s="4"/>
    </row>
    <row r="16113" spans="1:1" x14ac:dyDescent="0.2">
      <c r="A16113" s="4"/>
    </row>
    <row r="16114" spans="1:1" x14ac:dyDescent="0.2">
      <c r="A16114" s="4"/>
    </row>
    <row r="16115" spans="1:1" x14ac:dyDescent="0.2">
      <c r="A16115" s="4"/>
    </row>
    <row r="16116" spans="1:1" x14ac:dyDescent="0.2">
      <c r="A16116" s="4"/>
    </row>
    <row r="16117" spans="1:1" x14ac:dyDescent="0.2">
      <c r="A16117" s="4"/>
    </row>
    <row r="16118" spans="1:1" x14ac:dyDescent="0.2">
      <c r="A16118" s="4"/>
    </row>
    <row r="16119" spans="1:1" x14ac:dyDescent="0.2">
      <c r="A16119" s="4"/>
    </row>
    <row r="16120" spans="1:1" x14ac:dyDescent="0.2">
      <c r="A16120" s="4"/>
    </row>
    <row r="16121" spans="1:1" x14ac:dyDescent="0.2">
      <c r="A16121" s="4"/>
    </row>
    <row r="16122" spans="1:1" x14ac:dyDescent="0.2">
      <c r="A16122" s="4"/>
    </row>
    <row r="16123" spans="1:1" x14ac:dyDescent="0.2">
      <c r="A16123" s="4"/>
    </row>
    <row r="16124" spans="1:1" x14ac:dyDescent="0.2">
      <c r="A16124" s="4"/>
    </row>
    <row r="16125" spans="1:1" x14ac:dyDescent="0.2">
      <c r="A16125" s="4"/>
    </row>
    <row r="16126" spans="1:1" x14ac:dyDescent="0.2">
      <c r="A16126" s="4"/>
    </row>
    <row r="16127" spans="1:1" x14ac:dyDescent="0.2">
      <c r="A16127" s="4"/>
    </row>
    <row r="16128" spans="1:1" x14ac:dyDescent="0.2">
      <c r="A16128" s="4"/>
    </row>
    <row r="16129" spans="1:1" x14ac:dyDescent="0.2">
      <c r="A16129" s="4"/>
    </row>
    <row r="16130" spans="1:1" x14ac:dyDescent="0.2">
      <c r="A16130" s="4"/>
    </row>
    <row r="16131" spans="1:1" x14ac:dyDescent="0.2">
      <c r="A16131" s="4"/>
    </row>
    <row r="16132" spans="1:1" x14ac:dyDescent="0.2">
      <c r="A16132" s="4"/>
    </row>
    <row r="16133" spans="1:1" x14ac:dyDescent="0.2">
      <c r="A16133" s="4"/>
    </row>
    <row r="16134" spans="1:1" x14ac:dyDescent="0.2">
      <c r="A16134" s="4"/>
    </row>
    <row r="16135" spans="1:1" x14ac:dyDescent="0.2">
      <c r="A16135" s="4"/>
    </row>
    <row r="16136" spans="1:1" x14ac:dyDescent="0.2">
      <c r="A16136" s="4"/>
    </row>
    <row r="16137" spans="1:1" x14ac:dyDescent="0.2">
      <c r="A16137" s="4"/>
    </row>
    <row r="16138" spans="1:1" x14ac:dyDescent="0.2">
      <c r="A16138" s="4"/>
    </row>
    <row r="16139" spans="1:1" x14ac:dyDescent="0.2">
      <c r="A16139" s="4"/>
    </row>
    <row r="16140" spans="1:1" x14ac:dyDescent="0.2">
      <c r="A16140" s="4"/>
    </row>
    <row r="16141" spans="1:1" x14ac:dyDescent="0.2">
      <c r="A16141" s="4"/>
    </row>
    <row r="16142" spans="1:1" x14ac:dyDescent="0.2">
      <c r="A16142" s="4"/>
    </row>
    <row r="16143" spans="1:1" x14ac:dyDescent="0.2">
      <c r="A16143" s="4"/>
    </row>
    <row r="16144" spans="1:1" x14ac:dyDescent="0.2">
      <c r="A16144" s="4"/>
    </row>
    <row r="16145" spans="1:1" x14ac:dyDescent="0.2">
      <c r="A16145" s="4"/>
    </row>
    <row r="16146" spans="1:1" x14ac:dyDescent="0.2">
      <c r="A16146" s="4"/>
    </row>
    <row r="16147" spans="1:1" x14ac:dyDescent="0.2">
      <c r="A16147" s="4"/>
    </row>
    <row r="16148" spans="1:1" x14ac:dyDescent="0.2">
      <c r="A16148" s="4"/>
    </row>
    <row r="16149" spans="1:1" x14ac:dyDescent="0.2">
      <c r="A16149" s="4"/>
    </row>
    <row r="16150" spans="1:1" x14ac:dyDescent="0.2">
      <c r="A16150" s="4"/>
    </row>
    <row r="16151" spans="1:1" x14ac:dyDescent="0.2">
      <c r="A16151" s="4"/>
    </row>
    <row r="16152" spans="1:1" x14ac:dyDescent="0.2">
      <c r="A16152" s="4"/>
    </row>
    <row r="16153" spans="1:1" x14ac:dyDescent="0.2">
      <c r="A16153" s="4"/>
    </row>
    <row r="16154" spans="1:1" x14ac:dyDescent="0.2">
      <c r="A16154" s="4"/>
    </row>
    <row r="16155" spans="1:1" x14ac:dyDescent="0.2">
      <c r="A16155" s="4"/>
    </row>
    <row r="16156" spans="1:1" x14ac:dyDescent="0.2">
      <c r="A16156" s="4"/>
    </row>
    <row r="16157" spans="1:1" x14ac:dyDescent="0.2">
      <c r="A16157" s="4"/>
    </row>
    <row r="16158" spans="1:1" x14ac:dyDescent="0.2">
      <c r="A16158" s="4"/>
    </row>
    <row r="16159" spans="1:1" x14ac:dyDescent="0.2">
      <c r="A16159" s="4"/>
    </row>
    <row r="16160" spans="1:1" x14ac:dyDescent="0.2">
      <c r="A16160" s="4"/>
    </row>
    <row r="16161" spans="1:1" x14ac:dyDescent="0.2">
      <c r="A16161" s="4"/>
    </row>
    <row r="16162" spans="1:1" x14ac:dyDescent="0.2">
      <c r="A16162" s="4"/>
    </row>
    <row r="16163" spans="1:1" x14ac:dyDescent="0.2">
      <c r="A16163" s="4"/>
    </row>
    <row r="16164" spans="1:1" x14ac:dyDescent="0.2">
      <c r="A16164" s="4"/>
    </row>
    <row r="16165" spans="1:1" x14ac:dyDescent="0.2">
      <c r="A16165" s="4"/>
    </row>
    <row r="16166" spans="1:1" x14ac:dyDescent="0.2">
      <c r="A16166" s="4"/>
    </row>
    <row r="16167" spans="1:1" x14ac:dyDescent="0.2">
      <c r="A16167" s="4"/>
    </row>
    <row r="16168" spans="1:1" x14ac:dyDescent="0.2">
      <c r="A16168" s="4"/>
    </row>
    <row r="16169" spans="1:1" x14ac:dyDescent="0.2">
      <c r="A16169" s="4"/>
    </row>
    <row r="16170" spans="1:1" x14ac:dyDescent="0.2">
      <c r="A16170" s="4"/>
    </row>
    <row r="16171" spans="1:1" x14ac:dyDescent="0.2">
      <c r="A16171" s="4"/>
    </row>
    <row r="16172" spans="1:1" x14ac:dyDescent="0.2">
      <c r="A16172" s="4"/>
    </row>
    <row r="16173" spans="1:1" x14ac:dyDescent="0.2">
      <c r="A16173" s="4"/>
    </row>
    <row r="16174" spans="1:1" x14ac:dyDescent="0.2">
      <c r="A16174" s="4"/>
    </row>
    <row r="16175" spans="1:1" x14ac:dyDescent="0.2">
      <c r="A16175" s="4"/>
    </row>
    <row r="16176" spans="1:1" x14ac:dyDescent="0.2">
      <c r="A16176" s="4"/>
    </row>
    <row r="16177" spans="1:1" x14ac:dyDescent="0.2">
      <c r="A16177" s="4"/>
    </row>
    <row r="16178" spans="1:1" x14ac:dyDescent="0.2">
      <c r="A16178" s="4"/>
    </row>
    <row r="16179" spans="1:1" x14ac:dyDescent="0.2">
      <c r="A16179" s="4"/>
    </row>
    <row r="16180" spans="1:1" x14ac:dyDescent="0.2">
      <c r="A16180" s="4"/>
    </row>
    <row r="16181" spans="1:1" x14ac:dyDescent="0.2">
      <c r="A16181" s="4"/>
    </row>
    <row r="16182" spans="1:1" x14ac:dyDescent="0.2">
      <c r="A16182" s="4"/>
    </row>
    <row r="16183" spans="1:1" x14ac:dyDescent="0.2">
      <c r="A16183" s="4"/>
    </row>
    <row r="16184" spans="1:1" x14ac:dyDescent="0.2">
      <c r="A16184" s="4"/>
    </row>
    <row r="16185" spans="1:1" x14ac:dyDescent="0.2">
      <c r="A16185" s="4"/>
    </row>
    <row r="16186" spans="1:1" x14ac:dyDescent="0.2">
      <c r="A16186" s="4"/>
    </row>
    <row r="16187" spans="1:1" x14ac:dyDescent="0.2">
      <c r="A16187" s="4"/>
    </row>
    <row r="16188" spans="1:1" x14ac:dyDescent="0.2">
      <c r="A16188" s="4"/>
    </row>
    <row r="16189" spans="1:1" x14ac:dyDescent="0.2">
      <c r="A16189" s="4"/>
    </row>
    <row r="16190" spans="1:1" x14ac:dyDescent="0.2">
      <c r="A16190" s="4"/>
    </row>
    <row r="16191" spans="1:1" x14ac:dyDescent="0.2">
      <c r="A16191" s="4"/>
    </row>
    <row r="16192" spans="1:1" x14ac:dyDescent="0.2">
      <c r="A16192" s="4"/>
    </row>
    <row r="16193" spans="1:1" x14ac:dyDescent="0.2">
      <c r="A16193" s="4"/>
    </row>
    <row r="16194" spans="1:1" x14ac:dyDescent="0.2">
      <c r="A16194" s="4"/>
    </row>
    <row r="16195" spans="1:1" x14ac:dyDescent="0.2">
      <c r="A16195" s="4"/>
    </row>
    <row r="16196" spans="1:1" x14ac:dyDescent="0.2">
      <c r="A16196" s="4"/>
    </row>
    <row r="16197" spans="1:1" x14ac:dyDescent="0.2">
      <c r="A16197" s="4"/>
    </row>
    <row r="16198" spans="1:1" x14ac:dyDescent="0.2">
      <c r="A16198" s="4"/>
    </row>
    <row r="16199" spans="1:1" x14ac:dyDescent="0.2">
      <c r="A16199" s="4"/>
    </row>
    <row r="16200" spans="1:1" x14ac:dyDescent="0.2">
      <c r="A16200" s="4"/>
    </row>
    <row r="16201" spans="1:1" x14ac:dyDescent="0.2">
      <c r="A16201" s="4"/>
    </row>
    <row r="16202" spans="1:1" x14ac:dyDescent="0.2">
      <c r="A16202" s="4"/>
    </row>
    <row r="16203" spans="1:1" x14ac:dyDescent="0.2">
      <c r="A16203" s="4"/>
    </row>
    <row r="16204" spans="1:1" x14ac:dyDescent="0.2">
      <c r="A16204" s="4"/>
    </row>
    <row r="16205" spans="1:1" x14ac:dyDescent="0.2">
      <c r="A16205" s="4"/>
    </row>
    <row r="16206" spans="1:1" x14ac:dyDescent="0.2">
      <c r="A16206" s="4"/>
    </row>
    <row r="16207" spans="1:1" x14ac:dyDescent="0.2">
      <c r="A16207" s="4"/>
    </row>
    <row r="16208" spans="1:1" x14ac:dyDescent="0.2">
      <c r="A16208" s="4"/>
    </row>
    <row r="16209" spans="1:1" x14ac:dyDescent="0.2">
      <c r="A16209" s="4"/>
    </row>
    <row r="16210" spans="1:1" x14ac:dyDescent="0.2">
      <c r="A16210" s="4"/>
    </row>
    <row r="16211" spans="1:1" x14ac:dyDescent="0.2">
      <c r="A16211" s="4"/>
    </row>
    <row r="16212" spans="1:1" x14ac:dyDescent="0.2">
      <c r="A16212" s="4"/>
    </row>
    <row r="16213" spans="1:1" x14ac:dyDescent="0.2">
      <c r="A16213" s="4"/>
    </row>
    <row r="16214" spans="1:1" x14ac:dyDescent="0.2">
      <c r="A16214" s="4"/>
    </row>
    <row r="16215" spans="1:1" x14ac:dyDescent="0.2">
      <c r="A16215" s="4"/>
    </row>
    <row r="16216" spans="1:1" x14ac:dyDescent="0.2">
      <c r="A16216" s="4"/>
    </row>
    <row r="16217" spans="1:1" x14ac:dyDescent="0.2">
      <c r="A16217" s="4"/>
    </row>
    <row r="16218" spans="1:1" x14ac:dyDescent="0.2">
      <c r="A16218" s="4"/>
    </row>
    <row r="16219" spans="1:1" x14ac:dyDescent="0.2">
      <c r="A16219" s="4"/>
    </row>
    <row r="16220" spans="1:1" x14ac:dyDescent="0.2">
      <c r="A16220" s="4"/>
    </row>
    <row r="16221" spans="1:1" x14ac:dyDescent="0.2">
      <c r="A16221" s="4"/>
    </row>
    <row r="16222" spans="1:1" x14ac:dyDescent="0.2">
      <c r="A16222" s="4"/>
    </row>
    <row r="16223" spans="1:1" x14ac:dyDescent="0.2">
      <c r="A16223" s="4"/>
    </row>
    <row r="16224" spans="1:1" x14ac:dyDescent="0.2">
      <c r="A16224" s="4"/>
    </row>
    <row r="16225" spans="1:1" x14ac:dyDescent="0.2">
      <c r="A16225" s="4"/>
    </row>
    <row r="16226" spans="1:1" x14ac:dyDescent="0.2">
      <c r="A16226" s="4"/>
    </row>
    <row r="16227" spans="1:1" x14ac:dyDescent="0.2">
      <c r="A16227" s="4"/>
    </row>
    <row r="16228" spans="1:1" x14ac:dyDescent="0.2">
      <c r="A16228" s="4"/>
    </row>
    <row r="16229" spans="1:1" x14ac:dyDescent="0.2">
      <c r="A16229" s="4"/>
    </row>
    <row r="16230" spans="1:1" x14ac:dyDescent="0.2">
      <c r="A16230" s="4"/>
    </row>
    <row r="16231" spans="1:1" x14ac:dyDescent="0.2">
      <c r="A16231" s="4"/>
    </row>
    <row r="16232" spans="1:1" x14ac:dyDescent="0.2">
      <c r="A16232" s="4"/>
    </row>
    <row r="16233" spans="1:1" x14ac:dyDescent="0.2">
      <c r="A16233" s="4"/>
    </row>
    <row r="16234" spans="1:1" x14ac:dyDescent="0.2">
      <c r="A16234" s="4"/>
    </row>
    <row r="16235" spans="1:1" x14ac:dyDescent="0.2">
      <c r="A16235" s="4"/>
    </row>
    <row r="16236" spans="1:1" x14ac:dyDescent="0.2">
      <c r="A16236" s="4"/>
    </row>
    <row r="16237" spans="1:1" x14ac:dyDescent="0.2">
      <c r="A16237" s="4"/>
    </row>
    <row r="16238" spans="1:1" x14ac:dyDescent="0.2">
      <c r="A16238" s="4"/>
    </row>
    <row r="16239" spans="1:1" x14ac:dyDescent="0.2">
      <c r="A16239" s="4"/>
    </row>
    <row r="16240" spans="1:1" x14ac:dyDescent="0.2">
      <c r="A16240" s="4"/>
    </row>
    <row r="16241" spans="1:1" x14ac:dyDescent="0.2">
      <c r="A16241" s="4"/>
    </row>
    <row r="16242" spans="1:1" x14ac:dyDescent="0.2">
      <c r="A16242" s="4"/>
    </row>
    <row r="16243" spans="1:1" x14ac:dyDescent="0.2">
      <c r="A16243" s="4"/>
    </row>
    <row r="16244" spans="1:1" x14ac:dyDescent="0.2">
      <c r="A16244" s="4"/>
    </row>
    <row r="16245" spans="1:1" x14ac:dyDescent="0.2">
      <c r="A16245" s="4"/>
    </row>
    <row r="16246" spans="1:1" x14ac:dyDescent="0.2">
      <c r="A16246" s="4"/>
    </row>
    <row r="16247" spans="1:1" x14ac:dyDescent="0.2">
      <c r="A16247" s="4"/>
    </row>
    <row r="16248" spans="1:1" x14ac:dyDescent="0.2">
      <c r="A16248" s="4"/>
    </row>
    <row r="16249" spans="1:1" x14ac:dyDescent="0.2">
      <c r="A16249" s="4"/>
    </row>
    <row r="16250" spans="1:1" x14ac:dyDescent="0.2">
      <c r="A16250" s="4"/>
    </row>
    <row r="16251" spans="1:1" x14ac:dyDescent="0.2">
      <c r="A16251" s="4"/>
    </row>
    <row r="16252" spans="1:1" x14ac:dyDescent="0.2">
      <c r="A16252" s="4"/>
    </row>
    <row r="16253" spans="1:1" x14ac:dyDescent="0.2">
      <c r="A16253" s="4"/>
    </row>
    <row r="16254" spans="1:1" x14ac:dyDescent="0.2">
      <c r="A16254" s="4"/>
    </row>
    <row r="16255" spans="1:1" x14ac:dyDescent="0.2">
      <c r="A16255" s="4"/>
    </row>
    <row r="16256" spans="1:1" x14ac:dyDescent="0.2">
      <c r="A16256" s="4"/>
    </row>
    <row r="16257" spans="1:1" x14ac:dyDescent="0.2">
      <c r="A16257" s="4"/>
    </row>
    <row r="16258" spans="1:1" x14ac:dyDescent="0.2">
      <c r="A16258" s="4"/>
    </row>
    <row r="16259" spans="1:1" x14ac:dyDescent="0.2">
      <c r="A16259" s="4"/>
    </row>
    <row r="16260" spans="1:1" x14ac:dyDescent="0.2">
      <c r="A16260" s="4"/>
    </row>
    <row r="16261" spans="1:1" x14ac:dyDescent="0.2">
      <c r="A16261" s="4"/>
    </row>
    <row r="16262" spans="1:1" x14ac:dyDescent="0.2">
      <c r="A16262" s="4"/>
    </row>
    <row r="16263" spans="1:1" x14ac:dyDescent="0.2">
      <c r="A16263" s="4"/>
    </row>
    <row r="16264" spans="1:1" x14ac:dyDescent="0.2">
      <c r="A16264" s="4"/>
    </row>
    <row r="16265" spans="1:1" x14ac:dyDescent="0.2">
      <c r="A16265" s="4"/>
    </row>
    <row r="16266" spans="1:1" x14ac:dyDescent="0.2">
      <c r="A16266" s="4"/>
    </row>
    <row r="16267" spans="1:1" x14ac:dyDescent="0.2">
      <c r="A16267" s="4"/>
    </row>
    <row r="16268" spans="1:1" x14ac:dyDescent="0.2">
      <c r="A16268" s="4"/>
    </row>
    <row r="16269" spans="1:1" x14ac:dyDescent="0.2">
      <c r="A16269" s="4"/>
    </row>
    <row r="16270" spans="1:1" x14ac:dyDescent="0.2">
      <c r="A16270" s="4"/>
    </row>
    <row r="16271" spans="1:1" x14ac:dyDescent="0.2">
      <c r="A16271" s="4"/>
    </row>
    <row r="16272" spans="1:1" x14ac:dyDescent="0.2">
      <c r="A16272" s="4"/>
    </row>
    <row r="16273" spans="1:1" x14ac:dyDescent="0.2">
      <c r="A16273" s="4"/>
    </row>
    <row r="16274" spans="1:1" x14ac:dyDescent="0.2">
      <c r="A16274" s="4"/>
    </row>
    <row r="16275" spans="1:1" x14ac:dyDescent="0.2">
      <c r="A16275" s="4"/>
    </row>
    <row r="16276" spans="1:1" x14ac:dyDescent="0.2">
      <c r="A16276" s="4"/>
    </row>
    <row r="16277" spans="1:1" x14ac:dyDescent="0.2">
      <c r="A16277" s="4"/>
    </row>
    <row r="16278" spans="1:1" x14ac:dyDescent="0.2">
      <c r="A16278" s="4"/>
    </row>
    <row r="16279" spans="1:1" x14ac:dyDescent="0.2">
      <c r="A16279" s="4"/>
    </row>
    <row r="16280" spans="1:1" x14ac:dyDescent="0.2">
      <c r="A16280" s="4"/>
    </row>
    <row r="16281" spans="1:1" x14ac:dyDescent="0.2">
      <c r="A16281" s="4"/>
    </row>
    <row r="16282" spans="1:1" x14ac:dyDescent="0.2">
      <c r="A16282" s="4"/>
    </row>
    <row r="16283" spans="1:1" x14ac:dyDescent="0.2">
      <c r="A16283" s="4"/>
    </row>
    <row r="16284" spans="1:1" x14ac:dyDescent="0.2">
      <c r="A16284" s="4"/>
    </row>
    <row r="16285" spans="1:1" x14ac:dyDescent="0.2">
      <c r="A16285" s="4"/>
    </row>
    <row r="16286" spans="1:1" x14ac:dyDescent="0.2">
      <c r="A16286" s="4"/>
    </row>
    <row r="16287" spans="1:1" x14ac:dyDescent="0.2">
      <c r="A16287" s="4"/>
    </row>
    <row r="16288" spans="1:1" x14ac:dyDescent="0.2">
      <c r="A16288" s="4"/>
    </row>
    <row r="16289" spans="1:1" x14ac:dyDescent="0.2">
      <c r="A16289" s="4"/>
    </row>
    <row r="16290" spans="1:1" x14ac:dyDescent="0.2">
      <c r="A16290" s="4"/>
    </row>
    <row r="16291" spans="1:1" x14ac:dyDescent="0.2">
      <c r="A16291" s="4"/>
    </row>
    <row r="16292" spans="1:1" x14ac:dyDescent="0.2">
      <c r="A16292" s="4"/>
    </row>
    <row r="16293" spans="1:1" x14ac:dyDescent="0.2">
      <c r="A16293" s="4"/>
    </row>
    <row r="16294" spans="1:1" x14ac:dyDescent="0.2">
      <c r="A16294" s="4"/>
    </row>
    <row r="16295" spans="1:1" x14ac:dyDescent="0.2">
      <c r="A16295" s="4"/>
    </row>
    <row r="16296" spans="1:1" x14ac:dyDescent="0.2">
      <c r="A16296" s="4"/>
    </row>
    <row r="16297" spans="1:1" x14ac:dyDescent="0.2">
      <c r="A16297" s="4"/>
    </row>
    <row r="16298" spans="1:1" x14ac:dyDescent="0.2">
      <c r="A16298" s="4"/>
    </row>
    <row r="16299" spans="1:1" x14ac:dyDescent="0.2">
      <c r="A16299" s="4"/>
    </row>
    <row r="16300" spans="1:1" x14ac:dyDescent="0.2">
      <c r="A16300" s="4"/>
    </row>
    <row r="16301" spans="1:1" x14ac:dyDescent="0.2">
      <c r="A16301" s="4"/>
    </row>
    <row r="16302" spans="1:1" x14ac:dyDescent="0.2">
      <c r="A16302" s="4"/>
    </row>
    <row r="16303" spans="1:1" x14ac:dyDescent="0.2">
      <c r="A16303" s="4"/>
    </row>
    <row r="16304" spans="1:1" x14ac:dyDescent="0.2">
      <c r="A16304" s="4"/>
    </row>
    <row r="16305" spans="1:1" x14ac:dyDescent="0.2">
      <c r="A16305" s="4"/>
    </row>
    <row r="16306" spans="1:1" x14ac:dyDescent="0.2">
      <c r="A16306" s="4"/>
    </row>
    <row r="16307" spans="1:1" x14ac:dyDescent="0.2">
      <c r="A16307" s="4"/>
    </row>
    <row r="16308" spans="1:1" x14ac:dyDescent="0.2">
      <c r="A16308" s="4"/>
    </row>
    <row r="16309" spans="1:1" x14ac:dyDescent="0.2">
      <c r="A16309" s="4"/>
    </row>
    <row r="16310" spans="1:1" x14ac:dyDescent="0.2">
      <c r="A16310" s="4"/>
    </row>
    <row r="16311" spans="1:1" x14ac:dyDescent="0.2">
      <c r="A16311" s="4"/>
    </row>
    <row r="16312" spans="1:1" x14ac:dyDescent="0.2">
      <c r="A16312" s="4"/>
    </row>
    <row r="16313" spans="1:1" x14ac:dyDescent="0.2">
      <c r="A16313" s="4"/>
    </row>
    <row r="16314" spans="1:1" x14ac:dyDescent="0.2">
      <c r="A16314" s="4"/>
    </row>
    <row r="16315" spans="1:1" x14ac:dyDescent="0.2">
      <c r="A16315" s="4"/>
    </row>
    <row r="16316" spans="1:1" x14ac:dyDescent="0.2">
      <c r="A16316" s="4"/>
    </row>
    <row r="16317" spans="1:1" x14ac:dyDescent="0.2">
      <c r="A16317" s="4"/>
    </row>
    <row r="16318" spans="1:1" x14ac:dyDescent="0.2">
      <c r="A16318" s="4"/>
    </row>
    <row r="16319" spans="1:1" x14ac:dyDescent="0.2">
      <c r="A16319" s="4"/>
    </row>
    <row r="16320" spans="1:1" x14ac:dyDescent="0.2">
      <c r="A16320" s="4"/>
    </row>
    <row r="16321" spans="1:1" x14ac:dyDescent="0.2">
      <c r="A16321" s="4"/>
    </row>
    <row r="16322" spans="1:1" x14ac:dyDescent="0.2">
      <c r="A16322" s="4"/>
    </row>
    <row r="16323" spans="1:1" x14ac:dyDescent="0.2">
      <c r="A16323" s="4"/>
    </row>
    <row r="16324" spans="1:1" x14ac:dyDescent="0.2">
      <c r="A16324" s="4"/>
    </row>
    <row r="16325" spans="1:1" x14ac:dyDescent="0.2">
      <c r="A16325" s="4"/>
    </row>
    <row r="16326" spans="1:1" x14ac:dyDescent="0.2">
      <c r="A16326" s="4"/>
    </row>
    <row r="16327" spans="1:1" x14ac:dyDescent="0.2">
      <c r="A16327" s="4"/>
    </row>
    <row r="16328" spans="1:1" x14ac:dyDescent="0.2">
      <c r="A16328" s="4"/>
    </row>
    <row r="16329" spans="1:1" x14ac:dyDescent="0.2">
      <c r="A16329" s="4"/>
    </row>
    <row r="16330" spans="1:1" x14ac:dyDescent="0.2">
      <c r="A16330" s="4"/>
    </row>
    <row r="16331" spans="1:1" x14ac:dyDescent="0.2">
      <c r="A16331" s="4"/>
    </row>
    <row r="16332" spans="1:1" x14ac:dyDescent="0.2">
      <c r="A16332" s="4"/>
    </row>
    <row r="16333" spans="1:1" x14ac:dyDescent="0.2">
      <c r="A16333" s="4"/>
    </row>
    <row r="16334" spans="1:1" x14ac:dyDescent="0.2">
      <c r="A16334" s="4"/>
    </row>
    <row r="16335" spans="1:1" x14ac:dyDescent="0.2">
      <c r="A16335" s="4"/>
    </row>
    <row r="16336" spans="1:1" x14ac:dyDescent="0.2">
      <c r="A16336" s="4"/>
    </row>
    <row r="16337" spans="1:1" x14ac:dyDescent="0.2">
      <c r="A16337" s="4"/>
    </row>
    <row r="16338" spans="1:1" x14ac:dyDescent="0.2">
      <c r="A16338" s="4"/>
    </row>
    <row r="16339" spans="1:1" x14ac:dyDescent="0.2">
      <c r="A16339" s="4"/>
    </row>
    <row r="16340" spans="1:1" x14ac:dyDescent="0.2">
      <c r="A16340" s="4"/>
    </row>
    <row r="16341" spans="1:1" x14ac:dyDescent="0.2">
      <c r="A16341" s="4"/>
    </row>
    <row r="16342" spans="1:1" x14ac:dyDescent="0.2">
      <c r="A16342" s="4"/>
    </row>
    <row r="16343" spans="1:1" x14ac:dyDescent="0.2">
      <c r="A16343" s="4"/>
    </row>
    <row r="16344" spans="1:1" x14ac:dyDescent="0.2">
      <c r="A16344" s="4"/>
    </row>
    <row r="16345" spans="1:1" x14ac:dyDescent="0.2">
      <c r="A16345" s="4"/>
    </row>
    <row r="16346" spans="1:1" x14ac:dyDescent="0.2">
      <c r="A16346" s="4"/>
    </row>
    <row r="16347" spans="1:1" x14ac:dyDescent="0.2">
      <c r="A16347" s="4"/>
    </row>
    <row r="16348" spans="1:1" x14ac:dyDescent="0.2">
      <c r="A16348" s="4"/>
    </row>
    <row r="16349" spans="1:1" x14ac:dyDescent="0.2">
      <c r="A16349" s="4"/>
    </row>
    <row r="16350" spans="1:1" x14ac:dyDescent="0.2">
      <c r="A16350" s="4"/>
    </row>
    <row r="16351" spans="1:1" x14ac:dyDescent="0.2">
      <c r="A16351" s="4"/>
    </row>
    <row r="16352" spans="1:1" x14ac:dyDescent="0.2">
      <c r="A16352" s="4"/>
    </row>
    <row r="16353" spans="1:1" x14ac:dyDescent="0.2">
      <c r="A16353" s="4"/>
    </row>
    <row r="16354" spans="1:1" x14ac:dyDescent="0.2">
      <c r="A16354" s="4"/>
    </row>
    <row r="16355" spans="1:1" x14ac:dyDescent="0.2">
      <c r="A16355" s="4"/>
    </row>
    <row r="16356" spans="1:1" x14ac:dyDescent="0.2">
      <c r="A16356" s="4"/>
    </row>
    <row r="16357" spans="1:1" x14ac:dyDescent="0.2">
      <c r="A16357" s="4"/>
    </row>
    <row r="16358" spans="1:1" x14ac:dyDescent="0.2">
      <c r="A16358" s="4"/>
    </row>
    <row r="16359" spans="1:1" x14ac:dyDescent="0.2">
      <c r="A16359" s="4"/>
    </row>
    <row r="16360" spans="1:1" x14ac:dyDescent="0.2">
      <c r="A16360" s="4"/>
    </row>
    <row r="16361" spans="1:1" x14ac:dyDescent="0.2">
      <c r="A16361" s="4"/>
    </row>
    <row r="16362" spans="1:1" x14ac:dyDescent="0.2">
      <c r="A16362" s="4"/>
    </row>
    <row r="16363" spans="1:1" x14ac:dyDescent="0.2">
      <c r="A16363" s="4"/>
    </row>
    <row r="16364" spans="1:1" x14ac:dyDescent="0.2">
      <c r="A16364" s="4"/>
    </row>
    <row r="16365" spans="1:1" x14ac:dyDescent="0.2">
      <c r="A16365" s="4"/>
    </row>
    <row r="16366" spans="1:1" x14ac:dyDescent="0.2">
      <c r="A16366" s="4"/>
    </row>
    <row r="16367" spans="1:1" x14ac:dyDescent="0.2">
      <c r="A16367" s="4"/>
    </row>
    <row r="16368" spans="1:1" x14ac:dyDescent="0.2">
      <c r="A16368" s="4"/>
    </row>
    <row r="16369" spans="1:1" x14ac:dyDescent="0.2">
      <c r="A16369" s="4"/>
    </row>
    <row r="16370" spans="1:1" x14ac:dyDescent="0.2">
      <c r="A16370" s="4"/>
    </row>
    <row r="16371" spans="1:1" x14ac:dyDescent="0.2">
      <c r="A16371" s="4"/>
    </row>
    <row r="16372" spans="1:1" x14ac:dyDescent="0.2">
      <c r="A16372" s="4"/>
    </row>
    <row r="16373" spans="1:1" x14ac:dyDescent="0.2">
      <c r="A16373" s="4"/>
    </row>
    <row r="16374" spans="1:1" x14ac:dyDescent="0.2">
      <c r="A16374" s="4"/>
    </row>
    <row r="16375" spans="1:1" x14ac:dyDescent="0.2">
      <c r="A16375" s="4"/>
    </row>
    <row r="16376" spans="1:1" x14ac:dyDescent="0.2">
      <c r="A16376" s="4"/>
    </row>
    <row r="16377" spans="1:1" x14ac:dyDescent="0.2">
      <c r="A16377" s="4"/>
    </row>
    <row r="16378" spans="1:1" x14ac:dyDescent="0.2">
      <c r="A16378" s="4"/>
    </row>
    <row r="16379" spans="1:1" x14ac:dyDescent="0.2">
      <c r="A16379" s="4"/>
    </row>
    <row r="16380" spans="1:1" x14ac:dyDescent="0.2">
      <c r="A16380" s="4"/>
    </row>
    <row r="16381" spans="1:1" x14ac:dyDescent="0.2">
      <c r="A16381" s="4"/>
    </row>
    <row r="16382" spans="1:1" x14ac:dyDescent="0.2">
      <c r="A16382" s="4"/>
    </row>
    <row r="16383" spans="1:1" x14ac:dyDescent="0.2">
      <c r="A16383" s="4"/>
    </row>
    <row r="16384" spans="1:1" x14ac:dyDescent="0.2">
      <c r="A16384" s="4"/>
    </row>
    <row r="16385" spans="1:1" x14ac:dyDescent="0.2">
      <c r="A16385" s="4"/>
    </row>
    <row r="16386" spans="1:1" x14ac:dyDescent="0.2">
      <c r="A16386" s="4"/>
    </row>
    <row r="16387" spans="1:1" x14ac:dyDescent="0.2">
      <c r="A16387" s="4"/>
    </row>
    <row r="16388" spans="1:1" x14ac:dyDescent="0.2">
      <c r="A16388" s="4"/>
    </row>
    <row r="16389" spans="1:1" x14ac:dyDescent="0.2">
      <c r="A16389" s="4"/>
    </row>
    <row r="16390" spans="1:1" x14ac:dyDescent="0.2">
      <c r="A16390" s="4"/>
    </row>
    <row r="16391" spans="1:1" x14ac:dyDescent="0.2">
      <c r="A16391" s="4"/>
    </row>
    <row r="16392" spans="1:1" x14ac:dyDescent="0.2">
      <c r="A16392" s="4"/>
    </row>
    <row r="16393" spans="1:1" x14ac:dyDescent="0.2">
      <c r="A16393" s="4"/>
    </row>
    <row r="16394" spans="1:1" x14ac:dyDescent="0.2">
      <c r="A16394" s="4"/>
    </row>
    <row r="16395" spans="1:1" x14ac:dyDescent="0.2">
      <c r="A16395" s="4"/>
    </row>
    <row r="16396" spans="1:1" x14ac:dyDescent="0.2">
      <c r="A16396" s="4"/>
    </row>
    <row r="16397" spans="1:1" x14ac:dyDescent="0.2">
      <c r="A16397" s="4"/>
    </row>
    <row r="16398" spans="1:1" x14ac:dyDescent="0.2">
      <c r="A16398" s="4"/>
    </row>
    <row r="16399" spans="1:1" x14ac:dyDescent="0.2">
      <c r="A16399" s="4"/>
    </row>
    <row r="16400" spans="1:1" x14ac:dyDescent="0.2">
      <c r="A16400" s="4"/>
    </row>
    <row r="16401" spans="1:1" x14ac:dyDescent="0.2">
      <c r="A16401" s="4"/>
    </row>
    <row r="16402" spans="1:1" x14ac:dyDescent="0.2">
      <c r="A16402" s="4"/>
    </row>
    <row r="16403" spans="1:1" x14ac:dyDescent="0.2">
      <c r="A16403" s="4"/>
    </row>
    <row r="16404" spans="1:1" x14ac:dyDescent="0.2">
      <c r="A16404" s="4"/>
    </row>
    <row r="16405" spans="1:1" x14ac:dyDescent="0.2">
      <c r="A16405" s="4"/>
    </row>
    <row r="16406" spans="1:1" x14ac:dyDescent="0.2">
      <c r="A16406" s="4"/>
    </row>
    <row r="16407" spans="1:1" x14ac:dyDescent="0.2">
      <c r="A16407" s="4"/>
    </row>
    <row r="16408" spans="1:1" x14ac:dyDescent="0.2">
      <c r="A16408" s="4"/>
    </row>
    <row r="16409" spans="1:1" x14ac:dyDescent="0.2">
      <c r="A16409" s="4"/>
    </row>
    <row r="16410" spans="1:1" x14ac:dyDescent="0.2">
      <c r="A16410" s="4"/>
    </row>
    <row r="16411" spans="1:1" x14ac:dyDescent="0.2">
      <c r="A16411" s="4"/>
    </row>
    <row r="16412" spans="1:1" x14ac:dyDescent="0.2">
      <c r="A16412" s="4"/>
    </row>
    <row r="16413" spans="1:1" x14ac:dyDescent="0.2">
      <c r="A16413" s="4"/>
    </row>
    <row r="16414" spans="1:1" x14ac:dyDescent="0.2">
      <c r="A16414" s="4"/>
    </row>
    <row r="16415" spans="1:1" x14ac:dyDescent="0.2">
      <c r="A16415" s="4"/>
    </row>
    <row r="16416" spans="1:1" x14ac:dyDescent="0.2">
      <c r="A16416" s="4"/>
    </row>
    <row r="16417" spans="1:1" x14ac:dyDescent="0.2">
      <c r="A16417" s="4"/>
    </row>
    <row r="16418" spans="1:1" x14ac:dyDescent="0.2">
      <c r="A16418" s="4"/>
    </row>
    <row r="16419" spans="1:1" x14ac:dyDescent="0.2">
      <c r="A16419" s="4"/>
    </row>
    <row r="16420" spans="1:1" x14ac:dyDescent="0.2">
      <c r="A16420" s="4"/>
    </row>
    <row r="16421" spans="1:1" x14ac:dyDescent="0.2">
      <c r="A16421" s="4"/>
    </row>
    <row r="16422" spans="1:1" x14ac:dyDescent="0.2">
      <c r="A16422" s="4"/>
    </row>
    <row r="16423" spans="1:1" x14ac:dyDescent="0.2">
      <c r="A16423" s="4"/>
    </row>
    <row r="16424" spans="1:1" x14ac:dyDescent="0.2">
      <c r="A16424" s="4"/>
    </row>
    <row r="16425" spans="1:1" x14ac:dyDescent="0.2">
      <c r="A16425" s="4"/>
    </row>
    <row r="16426" spans="1:1" x14ac:dyDescent="0.2">
      <c r="A16426" s="4"/>
    </row>
    <row r="16427" spans="1:1" x14ac:dyDescent="0.2">
      <c r="A16427" s="4"/>
    </row>
    <row r="16428" spans="1:1" x14ac:dyDescent="0.2">
      <c r="A16428" s="4"/>
    </row>
    <row r="16429" spans="1:1" x14ac:dyDescent="0.2">
      <c r="A16429" s="4"/>
    </row>
    <row r="16430" spans="1:1" x14ac:dyDescent="0.2">
      <c r="A16430" s="4"/>
    </row>
    <row r="16431" spans="1:1" x14ac:dyDescent="0.2">
      <c r="A16431" s="4"/>
    </row>
    <row r="16432" spans="1:1" x14ac:dyDescent="0.2">
      <c r="A16432" s="4"/>
    </row>
    <row r="16433" spans="1:1" x14ac:dyDescent="0.2">
      <c r="A16433" s="4"/>
    </row>
    <row r="16434" spans="1:1" x14ac:dyDescent="0.2">
      <c r="A16434" s="4"/>
    </row>
    <row r="16435" spans="1:1" x14ac:dyDescent="0.2">
      <c r="A16435" s="4"/>
    </row>
    <row r="16436" spans="1:1" x14ac:dyDescent="0.2">
      <c r="A16436" s="4"/>
    </row>
    <row r="16437" spans="1:1" x14ac:dyDescent="0.2">
      <c r="A16437" s="4"/>
    </row>
    <row r="16438" spans="1:1" x14ac:dyDescent="0.2">
      <c r="A16438" s="4"/>
    </row>
    <row r="16439" spans="1:1" x14ac:dyDescent="0.2">
      <c r="A16439" s="4"/>
    </row>
    <row r="16440" spans="1:1" x14ac:dyDescent="0.2">
      <c r="A16440" s="4"/>
    </row>
    <row r="16441" spans="1:1" x14ac:dyDescent="0.2">
      <c r="A16441" s="4"/>
    </row>
    <row r="16442" spans="1:1" x14ac:dyDescent="0.2">
      <c r="A16442" s="4"/>
    </row>
    <row r="16443" spans="1:1" x14ac:dyDescent="0.2">
      <c r="A16443" s="4"/>
    </row>
    <row r="16444" spans="1:1" x14ac:dyDescent="0.2">
      <c r="A16444" s="4"/>
    </row>
    <row r="16445" spans="1:1" x14ac:dyDescent="0.2">
      <c r="A16445" s="4"/>
    </row>
    <row r="16446" spans="1:1" x14ac:dyDescent="0.2">
      <c r="A16446" s="4"/>
    </row>
    <row r="16447" spans="1:1" x14ac:dyDescent="0.2">
      <c r="A16447" s="4"/>
    </row>
    <row r="16448" spans="1:1" x14ac:dyDescent="0.2">
      <c r="A16448" s="4"/>
    </row>
    <row r="16449" spans="1:1" x14ac:dyDescent="0.2">
      <c r="A16449" s="4"/>
    </row>
    <row r="16450" spans="1:1" x14ac:dyDescent="0.2">
      <c r="A16450" s="4"/>
    </row>
    <row r="16451" spans="1:1" x14ac:dyDescent="0.2">
      <c r="A16451" s="4"/>
    </row>
    <row r="16452" spans="1:1" x14ac:dyDescent="0.2">
      <c r="A16452" s="4"/>
    </row>
    <row r="16453" spans="1:1" x14ac:dyDescent="0.2">
      <c r="A16453" s="4"/>
    </row>
    <row r="16454" spans="1:1" x14ac:dyDescent="0.2">
      <c r="A16454" s="4"/>
    </row>
    <row r="16455" spans="1:1" x14ac:dyDescent="0.2">
      <c r="A16455" s="4"/>
    </row>
    <row r="16456" spans="1:1" x14ac:dyDescent="0.2">
      <c r="A16456" s="4"/>
    </row>
    <row r="16457" spans="1:1" x14ac:dyDescent="0.2">
      <c r="A16457" s="4"/>
    </row>
    <row r="16458" spans="1:1" x14ac:dyDescent="0.2">
      <c r="A16458" s="4"/>
    </row>
    <row r="16459" spans="1:1" x14ac:dyDescent="0.2">
      <c r="A16459" s="4"/>
    </row>
    <row r="16460" spans="1:1" x14ac:dyDescent="0.2">
      <c r="A16460" s="4"/>
    </row>
    <row r="16461" spans="1:1" x14ac:dyDescent="0.2">
      <c r="A16461" s="4"/>
    </row>
    <row r="16462" spans="1:1" x14ac:dyDescent="0.2">
      <c r="A16462" s="4"/>
    </row>
    <row r="16463" spans="1:1" x14ac:dyDescent="0.2">
      <c r="A16463" s="4"/>
    </row>
    <row r="16464" spans="1:1" x14ac:dyDescent="0.2">
      <c r="A16464" s="4"/>
    </row>
    <row r="16465" spans="1:1" x14ac:dyDescent="0.2">
      <c r="A16465" s="4"/>
    </row>
    <row r="16466" spans="1:1" x14ac:dyDescent="0.2">
      <c r="A16466" s="4"/>
    </row>
    <row r="16467" spans="1:1" x14ac:dyDescent="0.2">
      <c r="A16467" s="4"/>
    </row>
    <row r="16468" spans="1:1" x14ac:dyDescent="0.2">
      <c r="A16468" s="4"/>
    </row>
    <row r="16469" spans="1:1" x14ac:dyDescent="0.2">
      <c r="A16469" s="4"/>
    </row>
    <row r="16470" spans="1:1" x14ac:dyDescent="0.2">
      <c r="A16470" s="4"/>
    </row>
    <row r="16471" spans="1:1" x14ac:dyDescent="0.2">
      <c r="A16471" s="4"/>
    </row>
    <row r="16472" spans="1:1" x14ac:dyDescent="0.2">
      <c r="A16472" s="4"/>
    </row>
    <row r="16473" spans="1:1" x14ac:dyDescent="0.2">
      <c r="A16473" s="4"/>
    </row>
    <row r="16474" spans="1:1" x14ac:dyDescent="0.2">
      <c r="A16474" s="4"/>
    </row>
    <row r="16475" spans="1:1" x14ac:dyDescent="0.2">
      <c r="A16475" s="4"/>
    </row>
    <row r="16476" spans="1:1" x14ac:dyDescent="0.2">
      <c r="A16476" s="4"/>
    </row>
    <row r="16477" spans="1:1" x14ac:dyDescent="0.2">
      <c r="A16477" s="4"/>
    </row>
    <row r="16478" spans="1:1" x14ac:dyDescent="0.2">
      <c r="A16478" s="4"/>
    </row>
    <row r="16479" spans="1:1" x14ac:dyDescent="0.2">
      <c r="A16479" s="4"/>
    </row>
    <row r="16480" spans="1:1" x14ac:dyDescent="0.2">
      <c r="A16480" s="4"/>
    </row>
    <row r="16481" spans="1:1" x14ac:dyDescent="0.2">
      <c r="A16481" s="4"/>
    </row>
    <row r="16482" spans="1:1" x14ac:dyDescent="0.2">
      <c r="A16482" s="4"/>
    </row>
    <row r="16483" spans="1:1" x14ac:dyDescent="0.2">
      <c r="A16483" s="4"/>
    </row>
    <row r="16484" spans="1:1" x14ac:dyDescent="0.2">
      <c r="A16484" s="4"/>
    </row>
    <row r="16485" spans="1:1" x14ac:dyDescent="0.2">
      <c r="A16485" s="4"/>
    </row>
    <row r="16486" spans="1:1" x14ac:dyDescent="0.2">
      <c r="A16486" s="4"/>
    </row>
    <row r="16487" spans="1:1" x14ac:dyDescent="0.2">
      <c r="A16487" s="4"/>
    </row>
    <row r="16488" spans="1:1" x14ac:dyDescent="0.2">
      <c r="A16488" s="4"/>
    </row>
    <row r="16489" spans="1:1" x14ac:dyDescent="0.2">
      <c r="A16489" s="4"/>
    </row>
    <row r="16490" spans="1:1" x14ac:dyDescent="0.2">
      <c r="A16490" s="4"/>
    </row>
    <row r="16491" spans="1:1" x14ac:dyDescent="0.2">
      <c r="A16491" s="4"/>
    </row>
    <row r="16492" spans="1:1" x14ac:dyDescent="0.2">
      <c r="A16492" s="4"/>
    </row>
    <row r="16493" spans="1:1" x14ac:dyDescent="0.2">
      <c r="A16493" s="4"/>
    </row>
    <row r="16494" spans="1:1" x14ac:dyDescent="0.2">
      <c r="A16494" s="4"/>
    </row>
    <row r="16495" spans="1:1" x14ac:dyDescent="0.2">
      <c r="A16495" s="4"/>
    </row>
    <row r="16496" spans="1:1" x14ac:dyDescent="0.2">
      <c r="A16496" s="4"/>
    </row>
    <row r="16497" spans="1:1" x14ac:dyDescent="0.2">
      <c r="A16497" s="4"/>
    </row>
    <row r="16498" spans="1:1" x14ac:dyDescent="0.2">
      <c r="A16498" s="4"/>
    </row>
    <row r="16499" spans="1:1" x14ac:dyDescent="0.2">
      <c r="A16499" s="4"/>
    </row>
    <row r="16500" spans="1:1" x14ac:dyDescent="0.2">
      <c r="A16500" s="4"/>
    </row>
    <row r="16501" spans="1:1" x14ac:dyDescent="0.2">
      <c r="A16501" s="4"/>
    </row>
    <row r="16502" spans="1:1" x14ac:dyDescent="0.2">
      <c r="A16502" s="4"/>
    </row>
    <row r="16503" spans="1:1" x14ac:dyDescent="0.2">
      <c r="A16503" s="4"/>
    </row>
    <row r="16504" spans="1:1" x14ac:dyDescent="0.2">
      <c r="A16504" s="4"/>
    </row>
    <row r="16505" spans="1:1" x14ac:dyDescent="0.2">
      <c r="A16505" s="4"/>
    </row>
    <row r="16506" spans="1:1" x14ac:dyDescent="0.2">
      <c r="A16506" s="4"/>
    </row>
    <row r="16507" spans="1:1" x14ac:dyDescent="0.2">
      <c r="A16507" s="4"/>
    </row>
    <row r="16508" spans="1:1" x14ac:dyDescent="0.2">
      <c r="A16508" s="4"/>
    </row>
    <row r="16509" spans="1:1" x14ac:dyDescent="0.2">
      <c r="A16509" s="4"/>
    </row>
    <row r="16510" spans="1:1" x14ac:dyDescent="0.2">
      <c r="A16510" s="4"/>
    </row>
    <row r="16511" spans="1:1" x14ac:dyDescent="0.2">
      <c r="A16511" s="4"/>
    </row>
    <row r="16512" spans="1:1" x14ac:dyDescent="0.2">
      <c r="A16512" s="4"/>
    </row>
    <row r="16513" spans="1:1" x14ac:dyDescent="0.2">
      <c r="A16513" s="4"/>
    </row>
    <row r="16514" spans="1:1" x14ac:dyDescent="0.2">
      <c r="A16514" s="4"/>
    </row>
    <row r="16515" spans="1:1" x14ac:dyDescent="0.2">
      <c r="A16515" s="4"/>
    </row>
    <row r="16516" spans="1:1" x14ac:dyDescent="0.2">
      <c r="A16516" s="4"/>
    </row>
    <row r="16517" spans="1:1" x14ac:dyDescent="0.2">
      <c r="A16517" s="4"/>
    </row>
    <row r="16518" spans="1:1" x14ac:dyDescent="0.2">
      <c r="A16518" s="4"/>
    </row>
    <row r="16519" spans="1:1" x14ac:dyDescent="0.2">
      <c r="A16519" s="4"/>
    </row>
    <row r="16520" spans="1:1" x14ac:dyDescent="0.2">
      <c r="A16520" s="4"/>
    </row>
    <row r="16521" spans="1:1" x14ac:dyDescent="0.2">
      <c r="A16521" s="4"/>
    </row>
    <row r="16522" spans="1:1" x14ac:dyDescent="0.2">
      <c r="A16522" s="4"/>
    </row>
    <row r="16523" spans="1:1" x14ac:dyDescent="0.2">
      <c r="A16523" s="4"/>
    </row>
    <row r="16524" spans="1:1" x14ac:dyDescent="0.2">
      <c r="A16524" s="4"/>
    </row>
    <row r="16525" spans="1:1" x14ac:dyDescent="0.2">
      <c r="A16525" s="4"/>
    </row>
    <row r="16526" spans="1:1" x14ac:dyDescent="0.2">
      <c r="A16526" s="4"/>
    </row>
    <row r="16527" spans="1:1" x14ac:dyDescent="0.2">
      <c r="A16527" s="4"/>
    </row>
    <row r="16528" spans="1:1" x14ac:dyDescent="0.2">
      <c r="A16528" s="4"/>
    </row>
    <row r="16529" spans="1:1" x14ac:dyDescent="0.2">
      <c r="A16529" s="4"/>
    </row>
    <row r="16530" spans="1:1" x14ac:dyDescent="0.2">
      <c r="A16530" s="4"/>
    </row>
    <row r="16531" spans="1:1" x14ac:dyDescent="0.2">
      <c r="A16531" s="4"/>
    </row>
    <row r="16532" spans="1:1" x14ac:dyDescent="0.2">
      <c r="A16532" s="4"/>
    </row>
    <row r="16533" spans="1:1" x14ac:dyDescent="0.2">
      <c r="A16533" s="4"/>
    </row>
    <row r="16534" spans="1:1" x14ac:dyDescent="0.2">
      <c r="A16534" s="4"/>
    </row>
    <row r="16535" spans="1:1" x14ac:dyDescent="0.2">
      <c r="A16535" s="4"/>
    </row>
    <row r="16536" spans="1:1" x14ac:dyDescent="0.2">
      <c r="A16536" s="4"/>
    </row>
    <row r="16537" spans="1:1" x14ac:dyDescent="0.2">
      <c r="A16537" s="4"/>
    </row>
    <row r="16538" spans="1:1" x14ac:dyDescent="0.2">
      <c r="A16538" s="4"/>
    </row>
    <row r="16539" spans="1:1" x14ac:dyDescent="0.2">
      <c r="A16539" s="4"/>
    </row>
    <row r="16540" spans="1:1" x14ac:dyDescent="0.2">
      <c r="A16540" s="4"/>
    </row>
    <row r="16541" spans="1:1" x14ac:dyDescent="0.2">
      <c r="A16541" s="4"/>
    </row>
    <row r="16542" spans="1:1" x14ac:dyDescent="0.2">
      <c r="A16542" s="4"/>
    </row>
    <row r="16543" spans="1:1" x14ac:dyDescent="0.2">
      <c r="A16543" s="4"/>
    </row>
    <row r="16544" spans="1:1" x14ac:dyDescent="0.2">
      <c r="A16544" s="4"/>
    </row>
    <row r="16545" spans="1:1" x14ac:dyDescent="0.2">
      <c r="A16545" s="4"/>
    </row>
    <row r="16546" spans="1:1" x14ac:dyDescent="0.2">
      <c r="A16546" s="4"/>
    </row>
    <row r="16547" spans="1:1" x14ac:dyDescent="0.2">
      <c r="A16547" s="4"/>
    </row>
    <row r="16548" spans="1:1" x14ac:dyDescent="0.2">
      <c r="A16548" s="4"/>
    </row>
    <row r="16549" spans="1:1" x14ac:dyDescent="0.2">
      <c r="A16549" s="4"/>
    </row>
    <row r="16550" spans="1:1" x14ac:dyDescent="0.2">
      <c r="A16550" s="4"/>
    </row>
    <row r="16551" spans="1:1" x14ac:dyDescent="0.2">
      <c r="A16551" s="4"/>
    </row>
    <row r="16552" spans="1:1" x14ac:dyDescent="0.2">
      <c r="A16552" s="4"/>
    </row>
    <row r="16553" spans="1:1" x14ac:dyDescent="0.2">
      <c r="A16553" s="4"/>
    </row>
    <row r="16554" spans="1:1" x14ac:dyDescent="0.2">
      <c r="A16554" s="4"/>
    </row>
    <row r="16555" spans="1:1" x14ac:dyDescent="0.2">
      <c r="A16555" s="4"/>
    </row>
    <row r="16556" spans="1:1" x14ac:dyDescent="0.2">
      <c r="A16556" s="4"/>
    </row>
    <row r="16557" spans="1:1" x14ac:dyDescent="0.2">
      <c r="A16557" s="4"/>
    </row>
    <row r="16558" spans="1:1" x14ac:dyDescent="0.2">
      <c r="A16558" s="4"/>
    </row>
    <row r="16559" spans="1:1" x14ac:dyDescent="0.2">
      <c r="A16559" s="4"/>
    </row>
    <row r="16560" spans="1:1" x14ac:dyDescent="0.2">
      <c r="A16560" s="4"/>
    </row>
    <row r="16561" spans="1:1" x14ac:dyDescent="0.2">
      <c r="A16561" s="4"/>
    </row>
    <row r="16562" spans="1:1" x14ac:dyDescent="0.2">
      <c r="A16562" s="4"/>
    </row>
    <row r="16563" spans="1:1" x14ac:dyDescent="0.2">
      <c r="A16563" s="4"/>
    </row>
    <row r="16564" spans="1:1" x14ac:dyDescent="0.2">
      <c r="A16564" s="4"/>
    </row>
    <row r="16565" spans="1:1" x14ac:dyDescent="0.2">
      <c r="A16565" s="4"/>
    </row>
    <row r="16566" spans="1:1" x14ac:dyDescent="0.2">
      <c r="A16566" s="4"/>
    </row>
    <row r="16567" spans="1:1" x14ac:dyDescent="0.2">
      <c r="A16567" s="4"/>
    </row>
    <row r="16568" spans="1:1" x14ac:dyDescent="0.2">
      <c r="A16568" s="4"/>
    </row>
    <row r="16569" spans="1:1" x14ac:dyDescent="0.2">
      <c r="A16569" s="4"/>
    </row>
    <row r="16570" spans="1:1" x14ac:dyDescent="0.2">
      <c r="A16570" s="4"/>
    </row>
    <row r="16571" spans="1:1" x14ac:dyDescent="0.2">
      <c r="A16571" s="4"/>
    </row>
    <row r="16572" spans="1:1" x14ac:dyDescent="0.2">
      <c r="A16572" s="4"/>
    </row>
    <row r="16573" spans="1:1" x14ac:dyDescent="0.2">
      <c r="A16573" s="4"/>
    </row>
    <row r="16574" spans="1:1" x14ac:dyDescent="0.2">
      <c r="A16574" s="4"/>
    </row>
    <row r="16575" spans="1:1" x14ac:dyDescent="0.2">
      <c r="A16575" s="4"/>
    </row>
    <row r="16576" spans="1:1" x14ac:dyDescent="0.2">
      <c r="A16576" s="4"/>
    </row>
    <row r="16577" spans="1:1" x14ac:dyDescent="0.2">
      <c r="A16577" s="4"/>
    </row>
    <row r="16578" spans="1:1" x14ac:dyDescent="0.2">
      <c r="A16578" s="4"/>
    </row>
    <row r="16579" spans="1:1" x14ac:dyDescent="0.2">
      <c r="A16579" s="4"/>
    </row>
    <row r="16580" spans="1:1" x14ac:dyDescent="0.2">
      <c r="A16580" s="4"/>
    </row>
    <row r="16581" spans="1:1" x14ac:dyDescent="0.2">
      <c r="A16581" s="4"/>
    </row>
    <row r="16582" spans="1:1" x14ac:dyDescent="0.2">
      <c r="A16582" s="4"/>
    </row>
    <row r="16583" spans="1:1" x14ac:dyDescent="0.2">
      <c r="A16583" s="4"/>
    </row>
    <row r="16584" spans="1:1" x14ac:dyDescent="0.2">
      <c r="A16584" s="4"/>
    </row>
    <row r="16585" spans="1:1" x14ac:dyDescent="0.2">
      <c r="A16585" s="4"/>
    </row>
    <row r="16586" spans="1:1" x14ac:dyDescent="0.2">
      <c r="A16586" s="4"/>
    </row>
    <row r="16587" spans="1:1" x14ac:dyDescent="0.2">
      <c r="A16587" s="4"/>
    </row>
    <row r="16588" spans="1:1" x14ac:dyDescent="0.2">
      <c r="A16588" s="4"/>
    </row>
    <row r="16589" spans="1:1" x14ac:dyDescent="0.2">
      <c r="A16589" s="4"/>
    </row>
    <row r="16590" spans="1:1" x14ac:dyDescent="0.2">
      <c r="A16590" s="4"/>
    </row>
    <row r="16591" spans="1:1" x14ac:dyDescent="0.2">
      <c r="A16591" s="4"/>
    </row>
    <row r="16592" spans="1:1" x14ac:dyDescent="0.2">
      <c r="A16592" s="4"/>
    </row>
    <row r="16593" spans="1:1" x14ac:dyDescent="0.2">
      <c r="A16593" s="4"/>
    </row>
    <row r="16594" spans="1:1" x14ac:dyDescent="0.2">
      <c r="A16594" s="4"/>
    </row>
    <row r="16595" spans="1:1" x14ac:dyDescent="0.2">
      <c r="A16595" s="4"/>
    </row>
    <row r="16596" spans="1:1" x14ac:dyDescent="0.2">
      <c r="A16596" s="4"/>
    </row>
    <row r="16597" spans="1:1" x14ac:dyDescent="0.2">
      <c r="A16597" s="4"/>
    </row>
    <row r="16598" spans="1:1" x14ac:dyDescent="0.2">
      <c r="A16598" s="4"/>
    </row>
    <row r="16599" spans="1:1" x14ac:dyDescent="0.2">
      <c r="A16599" s="4"/>
    </row>
    <row r="16600" spans="1:1" x14ac:dyDescent="0.2">
      <c r="A16600" s="4"/>
    </row>
    <row r="16601" spans="1:1" x14ac:dyDescent="0.2">
      <c r="A16601" s="4"/>
    </row>
    <row r="16602" spans="1:1" x14ac:dyDescent="0.2">
      <c r="A16602" s="4"/>
    </row>
    <row r="16603" spans="1:1" x14ac:dyDescent="0.2">
      <c r="A16603" s="4"/>
    </row>
    <row r="16604" spans="1:1" x14ac:dyDescent="0.2">
      <c r="A16604" s="4"/>
    </row>
    <row r="16605" spans="1:1" x14ac:dyDescent="0.2">
      <c r="A16605" s="4"/>
    </row>
    <row r="16606" spans="1:1" x14ac:dyDescent="0.2">
      <c r="A16606" s="4"/>
    </row>
    <row r="16607" spans="1:1" x14ac:dyDescent="0.2">
      <c r="A16607" s="4"/>
    </row>
    <row r="16608" spans="1:1" x14ac:dyDescent="0.2">
      <c r="A16608" s="4"/>
    </row>
    <row r="16609" spans="1:1" x14ac:dyDescent="0.2">
      <c r="A16609" s="4"/>
    </row>
    <row r="16610" spans="1:1" x14ac:dyDescent="0.2">
      <c r="A16610" s="4"/>
    </row>
    <row r="16611" spans="1:1" x14ac:dyDescent="0.2">
      <c r="A16611" s="4"/>
    </row>
    <row r="16612" spans="1:1" x14ac:dyDescent="0.2">
      <c r="A16612" s="4"/>
    </row>
    <row r="16613" spans="1:1" x14ac:dyDescent="0.2">
      <c r="A16613" s="4"/>
    </row>
    <row r="16614" spans="1:1" x14ac:dyDescent="0.2">
      <c r="A16614" s="4"/>
    </row>
    <row r="16615" spans="1:1" x14ac:dyDescent="0.2">
      <c r="A16615" s="4"/>
    </row>
    <row r="16616" spans="1:1" x14ac:dyDescent="0.2">
      <c r="A16616" s="4"/>
    </row>
    <row r="16617" spans="1:1" x14ac:dyDescent="0.2">
      <c r="A16617" s="4"/>
    </row>
    <row r="16618" spans="1:1" x14ac:dyDescent="0.2">
      <c r="A16618" s="4"/>
    </row>
    <row r="16619" spans="1:1" x14ac:dyDescent="0.2">
      <c r="A16619" s="4"/>
    </row>
    <row r="16620" spans="1:1" x14ac:dyDescent="0.2">
      <c r="A16620" s="4"/>
    </row>
    <row r="16621" spans="1:1" x14ac:dyDescent="0.2">
      <c r="A16621" s="4"/>
    </row>
    <row r="16622" spans="1:1" x14ac:dyDescent="0.2">
      <c r="A16622" s="4"/>
    </row>
    <row r="16623" spans="1:1" x14ac:dyDescent="0.2">
      <c r="A16623" s="4"/>
    </row>
    <row r="16624" spans="1:1" x14ac:dyDescent="0.2">
      <c r="A16624" s="4"/>
    </row>
    <row r="16625" spans="1:1" x14ac:dyDescent="0.2">
      <c r="A16625" s="4"/>
    </row>
    <row r="16626" spans="1:1" x14ac:dyDescent="0.2">
      <c r="A16626" s="4"/>
    </row>
    <row r="16627" spans="1:1" x14ac:dyDescent="0.2">
      <c r="A16627" s="4"/>
    </row>
    <row r="16628" spans="1:1" x14ac:dyDescent="0.2">
      <c r="A16628" s="4"/>
    </row>
    <row r="16629" spans="1:1" x14ac:dyDescent="0.2">
      <c r="A16629" s="4"/>
    </row>
    <row r="16630" spans="1:1" x14ac:dyDescent="0.2">
      <c r="A16630" s="4"/>
    </row>
    <row r="16631" spans="1:1" x14ac:dyDescent="0.2">
      <c r="A16631" s="4"/>
    </row>
    <row r="16632" spans="1:1" x14ac:dyDescent="0.2">
      <c r="A16632" s="4"/>
    </row>
    <row r="16633" spans="1:1" x14ac:dyDescent="0.2">
      <c r="A16633" s="4"/>
    </row>
    <row r="16634" spans="1:1" x14ac:dyDescent="0.2">
      <c r="A16634" s="4"/>
    </row>
    <row r="16635" spans="1:1" x14ac:dyDescent="0.2">
      <c r="A16635" s="4"/>
    </row>
    <row r="16636" spans="1:1" x14ac:dyDescent="0.2">
      <c r="A16636" s="4"/>
    </row>
    <row r="16637" spans="1:1" x14ac:dyDescent="0.2">
      <c r="A16637" s="4"/>
    </row>
    <row r="16638" spans="1:1" x14ac:dyDescent="0.2">
      <c r="A16638" s="4"/>
    </row>
    <row r="16639" spans="1:1" x14ac:dyDescent="0.2">
      <c r="A16639" s="4"/>
    </row>
    <row r="16640" spans="1:1" x14ac:dyDescent="0.2">
      <c r="A16640" s="4"/>
    </row>
    <row r="16641" spans="1:1" x14ac:dyDescent="0.2">
      <c r="A16641" s="4"/>
    </row>
    <row r="16642" spans="1:1" x14ac:dyDescent="0.2">
      <c r="A16642" s="4"/>
    </row>
    <row r="16643" spans="1:1" x14ac:dyDescent="0.2">
      <c r="A16643" s="4"/>
    </row>
    <row r="16644" spans="1:1" x14ac:dyDescent="0.2">
      <c r="A16644" s="4"/>
    </row>
    <row r="16645" spans="1:1" x14ac:dyDescent="0.2">
      <c r="A16645" s="4"/>
    </row>
    <row r="16646" spans="1:1" x14ac:dyDescent="0.2">
      <c r="A16646" s="4"/>
    </row>
    <row r="16647" spans="1:1" x14ac:dyDescent="0.2">
      <c r="A16647" s="4"/>
    </row>
    <row r="16648" spans="1:1" x14ac:dyDescent="0.2">
      <c r="A16648" s="4"/>
    </row>
    <row r="16649" spans="1:1" x14ac:dyDescent="0.2">
      <c r="A16649" s="4"/>
    </row>
    <row r="16650" spans="1:1" x14ac:dyDescent="0.2">
      <c r="A16650" s="4"/>
    </row>
    <row r="16651" spans="1:1" x14ac:dyDescent="0.2">
      <c r="A16651" s="4"/>
    </row>
    <row r="16652" spans="1:1" x14ac:dyDescent="0.2">
      <c r="A16652" s="4"/>
    </row>
    <row r="16653" spans="1:1" x14ac:dyDescent="0.2">
      <c r="A16653" s="4"/>
    </row>
    <row r="16654" spans="1:1" x14ac:dyDescent="0.2">
      <c r="A16654" s="4"/>
    </row>
    <row r="16655" spans="1:1" x14ac:dyDescent="0.2">
      <c r="A16655" s="4"/>
    </row>
    <row r="16656" spans="1:1" x14ac:dyDescent="0.2">
      <c r="A16656" s="4"/>
    </row>
    <row r="16657" spans="1:1" x14ac:dyDescent="0.2">
      <c r="A16657" s="4"/>
    </row>
    <row r="16658" spans="1:1" x14ac:dyDescent="0.2">
      <c r="A16658" s="4"/>
    </row>
    <row r="16659" spans="1:1" x14ac:dyDescent="0.2">
      <c r="A16659" s="4"/>
    </row>
    <row r="16660" spans="1:1" x14ac:dyDescent="0.2">
      <c r="A16660" s="4"/>
    </row>
    <row r="16661" spans="1:1" x14ac:dyDescent="0.2">
      <c r="A16661" s="4"/>
    </row>
    <row r="16662" spans="1:1" x14ac:dyDescent="0.2">
      <c r="A16662" s="4"/>
    </row>
    <row r="16663" spans="1:1" x14ac:dyDescent="0.2">
      <c r="A16663" s="4"/>
    </row>
    <row r="16664" spans="1:1" x14ac:dyDescent="0.2">
      <c r="A16664" s="4"/>
    </row>
    <row r="16665" spans="1:1" x14ac:dyDescent="0.2">
      <c r="A16665" s="4"/>
    </row>
    <row r="16666" spans="1:1" x14ac:dyDescent="0.2">
      <c r="A16666" s="4"/>
    </row>
    <row r="16667" spans="1:1" x14ac:dyDescent="0.2">
      <c r="A16667" s="4"/>
    </row>
    <row r="16668" spans="1:1" x14ac:dyDescent="0.2">
      <c r="A16668" s="4"/>
    </row>
    <row r="16669" spans="1:1" x14ac:dyDescent="0.2">
      <c r="A16669" s="4"/>
    </row>
    <row r="16670" spans="1:1" x14ac:dyDescent="0.2">
      <c r="A16670" s="4"/>
    </row>
    <row r="16671" spans="1:1" x14ac:dyDescent="0.2">
      <c r="A16671" s="4"/>
    </row>
    <row r="16672" spans="1:1" x14ac:dyDescent="0.2">
      <c r="A16672" s="4"/>
    </row>
    <row r="16673" spans="1:1" x14ac:dyDescent="0.2">
      <c r="A16673" s="4"/>
    </row>
    <row r="16674" spans="1:1" x14ac:dyDescent="0.2">
      <c r="A16674" s="4"/>
    </row>
    <row r="16675" spans="1:1" x14ac:dyDescent="0.2">
      <c r="A16675" s="4"/>
    </row>
    <row r="16676" spans="1:1" x14ac:dyDescent="0.2">
      <c r="A16676" s="4"/>
    </row>
    <row r="16677" spans="1:1" x14ac:dyDescent="0.2">
      <c r="A16677" s="4"/>
    </row>
    <row r="16678" spans="1:1" x14ac:dyDescent="0.2">
      <c r="A16678" s="4"/>
    </row>
    <row r="16679" spans="1:1" x14ac:dyDescent="0.2">
      <c r="A16679" s="4"/>
    </row>
    <row r="16680" spans="1:1" x14ac:dyDescent="0.2">
      <c r="A16680" s="4"/>
    </row>
    <row r="16681" spans="1:1" x14ac:dyDescent="0.2">
      <c r="A16681" s="4"/>
    </row>
    <row r="16682" spans="1:1" x14ac:dyDescent="0.2">
      <c r="A16682" s="4"/>
    </row>
    <row r="16683" spans="1:1" x14ac:dyDescent="0.2">
      <c r="A16683" s="4"/>
    </row>
    <row r="16684" spans="1:1" x14ac:dyDescent="0.2">
      <c r="A16684" s="4"/>
    </row>
    <row r="16685" spans="1:1" x14ac:dyDescent="0.2">
      <c r="A16685" s="4"/>
    </row>
    <row r="16686" spans="1:1" x14ac:dyDescent="0.2">
      <c r="A16686" s="4"/>
    </row>
    <row r="16687" spans="1:1" x14ac:dyDescent="0.2">
      <c r="A16687" s="4"/>
    </row>
    <row r="16688" spans="1:1" x14ac:dyDescent="0.2">
      <c r="A16688" s="4"/>
    </row>
    <row r="16689" spans="1:1" x14ac:dyDescent="0.2">
      <c r="A16689" s="4"/>
    </row>
    <row r="16690" spans="1:1" x14ac:dyDescent="0.2">
      <c r="A16690" s="4"/>
    </row>
    <row r="16691" spans="1:1" x14ac:dyDescent="0.2">
      <c r="A16691" s="4"/>
    </row>
    <row r="16692" spans="1:1" x14ac:dyDescent="0.2">
      <c r="A16692" s="4"/>
    </row>
    <row r="16693" spans="1:1" x14ac:dyDescent="0.2">
      <c r="A16693" s="4"/>
    </row>
    <row r="16694" spans="1:1" x14ac:dyDescent="0.2">
      <c r="A16694" s="4"/>
    </row>
    <row r="16695" spans="1:1" x14ac:dyDescent="0.2">
      <c r="A16695" s="4"/>
    </row>
    <row r="16696" spans="1:1" x14ac:dyDescent="0.2">
      <c r="A16696" s="4"/>
    </row>
    <row r="16697" spans="1:1" x14ac:dyDescent="0.2">
      <c r="A16697" s="4"/>
    </row>
    <row r="16698" spans="1:1" x14ac:dyDescent="0.2">
      <c r="A16698" s="4"/>
    </row>
    <row r="16699" spans="1:1" x14ac:dyDescent="0.2">
      <c r="A16699" s="4"/>
    </row>
    <row r="16700" spans="1:1" x14ac:dyDescent="0.2">
      <c r="A16700" s="4"/>
    </row>
    <row r="16701" spans="1:1" x14ac:dyDescent="0.2">
      <c r="A16701" s="4"/>
    </row>
    <row r="16702" spans="1:1" x14ac:dyDescent="0.2">
      <c r="A16702" s="4"/>
    </row>
    <row r="16703" spans="1:1" x14ac:dyDescent="0.2">
      <c r="A16703" s="4"/>
    </row>
    <row r="16704" spans="1:1" x14ac:dyDescent="0.2">
      <c r="A16704" s="4"/>
    </row>
    <row r="16705" spans="1:1" x14ac:dyDescent="0.2">
      <c r="A16705" s="4"/>
    </row>
    <row r="16706" spans="1:1" x14ac:dyDescent="0.2">
      <c r="A16706" s="4"/>
    </row>
    <row r="16707" spans="1:1" x14ac:dyDescent="0.2">
      <c r="A16707" s="4"/>
    </row>
    <row r="16708" spans="1:1" x14ac:dyDescent="0.2">
      <c r="A16708" s="4"/>
    </row>
    <row r="16709" spans="1:1" x14ac:dyDescent="0.2">
      <c r="A16709" s="4"/>
    </row>
    <row r="16710" spans="1:1" x14ac:dyDescent="0.2">
      <c r="A16710" s="4"/>
    </row>
    <row r="16711" spans="1:1" x14ac:dyDescent="0.2">
      <c r="A16711" s="4"/>
    </row>
    <row r="16712" spans="1:1" x14ac:dyDescent="0.2">
      <c r="A16712" s="4"/>
    </row>
    <row r="16713" spans="1:1" x14ac:dyDescent="0.2">
      <c r="A16713" s="4"/>
    </row>
    <row r="16714" spans="1:1" x14ac:dyDescent="0.2">
      <c r="A16714" s="4"/>
    </row>
    <row r="16715" spans="1:1" x14ac:dyDescent="0.2">
      <c r="A16715" s="4"/>
    </row>
    <row r="16716" spans="1:1" x14ac:dyDescent="0.2">
      <c r="A16716" s="4"/>
    </row>
    <row r="16717" spans="1:1" x14ac:dyDescent="0.2">
      <c r="A16717" s="4"/>
    </row>
    <row r="16718" spans="1:1" x14ac:dyDescent="0.2">
      <c r="A16718" s="4"/>
    </row>
    <row r="16719" spans="1:1" x14ac:dyDescent="0.2">
      <c r="A16719" s="4"/>
    </row>
    <row r="16720" spans="1:1" x14ac:dyDescent="0.2">
      <c r="A16720" s="4"/>
    </row>
    <row r="16721" spans="1:1" x14ac:dyDescent="0.2">
      <c r="A16721" s="4"/>
    </row>
    <row r="16722" spans="1:1" x14ac:dyDescent="0.2">
      <c r="A16722" s="4"/>
    </row>
    <row r="16723" spans="1:1" x14ac:dyDescent="0.2">
      <c r="A16723" s="4"/>
    </row>
    <row r="16724" spans="1:1" x14ac:dyDescent="0.2">
      <c r="A16724" s="4"/>
    </row>
    <row r="16725" spans="1:1" x14ac:dyDescent="0.2">
      <c r="A16725" s="4"/>
    </row>
    <row r="16726" spans="1:1" x14ac:dyDescent="0.2">
      <c r="A16726" s="4"/>
    </row>
    <row r="16727" spans="1:1" x14ac:dyDescent="0.2">
      <c r="A16727" s="4"/>
    </row>
    <row r="16728" spans="1:1" x14ac:dyDescent="0.2">
      <c r="A16728" s="4"/>
    </row>
    <row r="16729" spans="1:1" x14ac:dyDescent="0.2">
      <c r="A16729" s="4"/>
    </row>
    <row r="16730" spans="1:1" x14ac:dyDescent="0.2">
      <c r="A16730" s="4"/>
    </row>
    <row r="16731" spans="1:1" x14ac:dyDescent="0.2">
      <c r="A16731" s="4"/>
    </row>
    <row r="16732" spans="1:1" x14ac:dyDescent="0.2">
      <c r="A16732" s="4"/>
    </row>
    <row r="16733" spans="1:1" x14ac:dyDescent="0.2">
      <c r="A16733" s="4"/>
    </row>
    <row r="16734" spans="1:1" x14ac:dyDescent="0.2">
      <c r="A16734" s="4"/>
    </row>
    <row r="16735" spans="1:1" x14ac:dyDescent="0.2">
      <c r="A16735" s="4"/>
    </row>
    <row r="16736" spans="1:1" x14ac:dyDescent="0.2">
      <c r="A16736" s="4"/>
    </row>
    <row r="16737" spans="1:1" x14ac:dyDescent="0.2">
      <c r="A16737" s="4"/>
    </row>
    <row r="16738" spans="1:1" x14ac:dyDescent="0.2">
      <c r="A16738" s="4"/>
    </row>
    <row r="16739" spans="1:1" x14ac:dyDescent="0.2">
      <c r="A16739" s="4"/>
    </row>
    <row r="16740" spans="1:1" x14ac:dyDescent="0.2">
      <c r="A16740" s="4"/>
    </row>
    <row r="16741" spans="1:1" x14ac:dyDescent="0.2">
      <c r="A16741" s="4"/>
    </row>
    <row r="16742" spans="1:1" x14ac:dyDescent="0.2">
      <c r="A16742" s="4"/>
    </row>
    <row r="16743" spans="1:1" x14ac:dyDescent="0.2">
      <c r="A16743" s="4"/>
    </row>
    <row r="16744" spans="1:1" x14ac:dyDescent="0.2">
      <c r="A16744" s="4"/>
    </row>
    <row r="16745" spans="1:1" x14ac:dyDescent="0.2">
      <c r="A16745" s="4"/>
    </row>
    <row r="16746" spans="1:1" x14ac:dyDescent="0.2">
      <c r="A16746" s="4"/>
    </row>
    <row r="16747" spans="1:1" x14ac:dyDescent="0.2">
      <c r="A16747" s="4"/>
    </row>
    <row r="16748" spans="1:1" x14ac:dyDescent="0.2">
      <c r="A16748" s="4"/>
    </row>
    <row r="16749" spans="1:1" x14ac:dyDescent="0.2">
      <c r="A16749" s="4"/>
    </row>
    <row r="16750" spans="1:1" x14ac:dyDescent="0.2">
      <c r="A16750" s="4"/>
    </row>
    <row r="16751" spans="1:1" x14ac:dyDescent="0.2">
      <c r="A16751" s="4"/>
    </row>
    <row r="16752" spans="1:1" x14ac:dyDescent="0.2">
      <c r="A16752" s="4"/>
    </row>
    <row r="16753" spans="1:1" x14ac:dyDescent="0.2">
      <c r="A16753" s="4"/>
    </row>
    <row r="16754" spans="1:1" x14ac:dyDescent="0.2">
      <c r="A16754" s="4"/>
    </row>
    <row r="16755" spans="1:1" x14ac:dyDescent="0.2">
      <c r="A16755" s="4"/>
    </row>
    <row r="16756" spans="1:1" x14ac:dyDescent="0.2">
      <c r="A16756" s="4"/>
    </row>
    <row r="16757" spans="1:1" x14ac:dyDescent="0.2">
      <c r="A16757" s="4"/>
    </row>
    <row r="16758" spans="1:1" x14ac:dyDescent="0.2">
      <c r="A16758" s="4"/>
    </row>
    <row r="16759" spans="1:1" x14ac:dyDescent="0.2">
      <c r="A16759" s="4"/>
    </row>
    <row r="16760" spans="1:1" x14ac:dyDescent="0.2">
      <c r="A16760" s="4"/>
    </row>
    <row r="16761" spans="1:1" x14ac:dyDescent="0.2">
      <c r="A16761" s="4"/>
    </row>
    <row r="16762" spans="1:1" x14ac:dyDescent="0.2">
      <c r="A16762" s="4"/>
    </row>
    <row r="16763" spans="1:1" x14ac:dyDescent="0.2">
      <c r="A16763" s="4"/>
    </row>
    <row r="16764" spans="1:1" x14ac:dyDescent="0.2">
      <c r="A16764" s="4"/>
    </row>
    <row r="16765" spans="1:1" x14ac:dyDescent="0.2">
      <c r="A16765" s="4"/>
    </row>
    <row r="16766" spans="1:1" x14ac:dyDescent="0.2">
      <c r="A16766" s="4"/>
    </row>
    <row r="16767" spans="1:1" x14ac:dyDescent="0.2">
      <c r="A16767" s="4"/>
    </row>
    <row r="16768" spans="1:1" x14ac:dyDescent="0.2">
      <c r="A16768" s="4"/>
    </row>
    <row r="16769" spans="1:1" x14ac:dyDescent="0.2">
      <c r="A16769" s="4"/>
    </row>
    <row r="16770" spans="1:1" x14ac:dyDescent="0.2">
      <c r="A16770" s="4"/>
    </row>
    <row r="16771" spans="1:1" x14ac:dyDescent="0.2">
      <c r="A16771" s="4"/>
    </row>
    <row r="16772" spans="1:1" x14ac:dyDescent="0.2">
      <c r="A16772" s="4"/>
    </row>
    <row r="16773" spans="1:1" x14ac:dyDescent="0.2">
      <c r="A16773" s="4"/>
    </row>
    <row r="16774" spans="1:1" x14ac:dyDescent="0.2">
      <c r="A16774" s="4"/>
    </row>
    <row r="16775" spans="1:1" x14ac:dyDescent="0.2">
      <c r="A16775" s="4"/>
    </row>
    <row r="16776" spans="1:1" x14ac:dyDescent="0.2">
      <c r="A16776" s="4"/>
    </row>
    <row r="16777" spans="1:1" x14ac:dyDescent="0.2">
      <c r="A16777" s="4"/>
    </row>
    <row r="16778" spans="1:1" x14ac:dyDescent="0.2">
      <c r="A16778" s="4"/>
    </row>
    <row r="16779" spans="1:1" x14ac:dyDescent="0.2">
      <c r="A16779" s="4"/>
    </row>
    <row r="16780" spans="1:1" x14ac:dyDescent="0.2">
      <c r="A16780" s="4"/>
    </row>
    <row r="16781" spans="1:1" x14ac:dyDescent="0.2">
      <c r="A16781" s="4"/>
    </row>
    <row r="16782" spans="1:1" x14ac:dyDescent="0.2">
      <c r="A16782" s="4"/>
    </row>
    <row r="16783" spans="1:1" x14ac:dyDescent="0.2">
      <c r="A16783" s="4"/>
    </row>
    <row r="16784" spans="1:1" x14ac:dyDescent="0.2">
      <c r="A16784" s="4"/>
    </row>
    <row r="16785" spans="1:1" x14ac:dyDescent="0.2">
      <c r="A16785" s="4"/>
    </row>
    <row r="16786" spans="1:1" x14ac:dyDescent="0.2">
      <c r="A16786" s="4"/>
    </row>
    <row r="16787" spans="1:1" x14ac:dyDescent="0.2">
      <c r="A16787" s="4"/>
    </row>
    <row r="16788" spans="1:1" x14ac:dyDescent="0.2">
      <c r="A16788" s="4"/>
    </row>
    <row r="16789" spans="1:1" x14ac:dyDescent="0.2">
      <c r="A16789" s="4"/>
    </row>
    <row r="16790" spans="1:1" x14ac:dyDescent="0.2">
      <c r="A16790" s="4"/>
    </row>
    <row r="16791" spans="1:1" x14ac:dyDescent="0.2">
      <c r="A16791" s="4"/>
    </row>
    <row r="16792" spans="1:1" x14ac:dyDescent="0.2">
      <c r="A16792" s="4"/>
    </row>
    <row r="16793" spans="1:1" x14ac:dyDescent="0.2">
      <c r="A16793" s="4"/>
    </row>
    <row r="16794" spans="1:1" x14ac:dyDescent="0.2">
      <c r="A16794" s="4"/>
    </row>
    <row r="16795" spans="1:1" x14ac:dyDescent="0.2">
      <c r="A16795" s="4"/>
    </row>
    <row r="16796" spans="1:1" x14ac:dyDescent="0.2">
      <c r="A16796" s="4"/>
    </row>
    <row r="16797" spans="1:1" x14ac:dyDescent="0.2">
      <c r="A16797" s="4"/>
    </row>
    <row r="16798" spans="1:1" x14ac:dyDescent="0.2">
      <c r="A16798" s="4"/>
    </row>
    <row r="16799" spans="1:1" x14ac:dyDescent="0.2">
      <c r="A16799" s="4"/>
    </row>
    <row r="16800" spans="1:1" x14ac:dyDescent="0.2">
      <c r="A16800" s="4"/>
    </row>
    <row r="16801" spans="1:1" x14ac:dyDescent="0.2">
      <c r="A16801" s="4"/>
    </row>
    <row r="16802" spans="1:1" x14ac:dyDescent="0.2">
      <c r="A16802" s="4"/>
    </row>
    <row r="16803" spans="1:1" x14ac:dyDescent="0.2">
      <c r="A16803" s="4"/>
    </row>
    <row r="16804" spans="1:1" x14ac:dyDescent="0.2">
      <c r="A16804" s="4"/>
    </row>
    <row r="16805" spans="1:1" x14ac:dyDescent="0.2">
      <c r="A16805" s="4"/>
    </row>
    <row r="16806" spans="1:1" x14ac:dyDescent="0.2">
      <c r="A16806" s="4"/>
    </row>
    <row r="16807" spans="1:1" x14ac:dyDescent="0.2">
      <c r="A16807" s="4"/>
    </row>
    <row r="16808" spans="1:1" x14ac:dyDescent="0.2">
      <c r="A16808" s="4"/>
    </row>
    <row r="16809" spans="1:1" x14ac:dyDescent="0.2">
      <c r="A16809" s="4"/>
    </row>
    <row r="16810" spans="1:1" x14ac:dyDescent="0.2">
      <c r="A16810" s="4"/>
    </row>
    <row r="16811" spans="1:1" x14ac:dyDescent="0.2">
      <c r="A16811" s="4"/>
    </row>
    <row r="16812" spans="1:1" x14ac:dyDescent="0.2">
      <c r="A16812" s="4"/>
    </row>
    <row r="16813" spans="1:1" x14ac:dyDescent="0.2">
      <c r="A16813" s="4"/>
    </row>
    <row r="16814" spans="1:1" x14ac:dyDescent="0.2">
      <c r="A16814" s="4"/>
    </row>
    <row r="16815" spans="1:1" x14ac:dyDescent="0.2">
      <c r="A16815" s="4"/>
    </row>
    <row r="16816" spans="1:1" x14ac:dyDescent="0.2">
      <c r="A16816" s="4"/>
    </row>
    <row r="16817" spans="1:1" x14ac:dyDescent="0.2">
      <c r="A16817" s="4"/>
    </row>
    <row r="16818" spans="1:1" x14ac:dyDescent="0.2">
      <c r="A16818" s="4"/>
    </row>
    <row r="16819" spans="1:1" x14ac:dyDescent="0.2">
      <c r="A16819" s="4"/>
    </row>
    <row r="16820" spans="1:1" x14ac:dyDescent="0.2">
      <c r="A16820" s="4"/>
    </row>
    <row r="16821" spans="1:1" x14ac:dyDescent="0.2">
      <c r="A16821" s="4"/>
    </row>
    <row r="16822" spans="1:1" x14ac:dyDescent="0.2">
      <c r="A16822" s="4"/>
    </row>
    <row r="16823" spans="1:1" x14ac:dyDescent="0.2">
      <c r="A16823" s="4"/>
    </row>
    <row r="16824" spans="1:1" x14ac:dyDescent="0.2">
      <c r="A16824" s="4"/>
    </row>
    <row r="16825" spans="1:1" x14ac:dyDescent="0.2">
      <c r="A16825" s="4"/>
    </row>
    <row r="16826" spans="1:1" x14ac:dyDescent="0.2">
      <c r="A16826" s="4"/>
    </row>
    <row r="16827" spans="1:1" x14ac:dyDescent="0.2">
      <c r="A16827" s="4"/>
    </row>
    <row r="16828" spans="1:1" x14ac:dyDescent="0.2">
      <c r="A16828" s="4"/>
    </row>
    <row r="16829" spans="1:1" x14ac:dyDescent="0.2">
      <c r="A16829" s="4"/>
    </row>
    <row r="16830" spans="1:1" x14ac:dyDescent="0.2">
      <c r="A16830" s="4"/>
    </row>
    <row r="16831" spans="1:1" x14ac:dyDescent="0.2">
      <c r="A16831" s="4"/>
    </row>
    <row r="16832" spans="1:1" x14ac:dyDescent="0.2">
      <c r="A16832" s="4"/>
    </row>
    <row r="16833" spans="1:1" x14ac:dyDescent="0.2">
      <c r="A16833" s="4"/>
    </row>
    <row r="16834" spans="1:1" x14ac:dyDescent="0.2">
      <c r="A16834" s="4"/>
    </row>
    <row r="16835" spans="1:1" x14ac:dyDescent="0.2">
      <c r="A16835" s="4"/>
    </row>
    <row r="16836" spans="1:1" x14ac:dyDescent="0.2">
      <c r="A16836" s="4"/>
    </row>
    <row r="16837" spans="1:1" x14ac:dyDescent="0.2">
      <c r="A16837" s="4"/>
    </row>
    <row r="16838" spans="1:1" x14ac:dyDescent="0.2">
      <c r="A16838" s="4"/>
    </row>
    <row r="16839" spans="1:1" x14ac:dyDescent="0.2">
      <c r="A16839" s="4"/>
    </row>
    <row r="16840" spans="1:1" x14ac:dyDescent="0.2">
      <c r="A16840" s="4"/>
    </row>
    <row r="16841" spans="1:1" x14ac:dyDescent="0.2">
      <c r="A16841" s="4"/>
    </row>
    <row r="16842" spans="1:1" x14ac:dyDescent="0.2">
      <c r="A16842" s="4"/>
    </row>
    <row r="16843" spans="1:1" x14ac:dyDescent="0.2">
      <c r="A16843" s="4"/>
    </row>
    <row r="16844" spans="1:1" x14ac:dyDescent="0.2">
      <c r="A16844" s="4"/>
    </row>
    <row r="16845" spans="1:1" x14ac:dyDescent="0.2">
      <c r="A16845" s="4"/>
    </row>
    <row r="16846" spans="1:1" x14ac:dyDescent="0.2">
      <c r="A16846" s="4"/>
    </row>
    <row r="16847" spans="1:1" x14ac:dyDescent="0.2">
      <c r="A16847" s="4"/>
    </row>
    <row r="16848" spans="1:1" x14ac:dyDescent="0.2">
      <c r="A16848" s="4"/>
    </row>
    <row r="16849" spans="1:1" x14ac:dyDescent="0.2">
      <c r="A16849" s="4"/>
    </row>
    <row r="16850" spans="1:1" x14ac:dyDescent="0.2">
      <c r="A16850" s="4"/>
    </row>
    <row r="16851" spans="1:1" x14ac:dyDescent="0.2">
      <c r="A16851" s="4"/>
    </row>
    <row r="16852" spans="1:1" x14ac:dyDescent="0.2">
      <c r="A16852" s="4"/>
    </row>
    <row r="16853" spans="1:1" x14ac:dyDescent="0.2">
      <c r="A16853" s="4"/>
    </row>
    <row r="16854" spans="1:1" x14ac:dyDescent="0.2">
      <c r="A16854" s="4"/>
    </row>
    <row r="16855" spans="1:1" x14ac:dyDescent="0.2">
      <c r="A16855" s="4"/>
    </row>
    <row r="16856" spans="1:1" x14ac:dyDescent="0.2">
      <c r="A16856" s="4"/>
    </row>
    <row r="16857" spans="1:1" x14ac:dyDescent="0.2">
      <c r="A16857" s="4"/>
    </row>
    <row r="16858" spans="1:1" x14ac:dyDescent="0.2">
      <c r="A16858" s="4"/>
    </row>
    <row r="16859" spans="1:1" x14ac:dyDescent="0.2">
      <c r="A16859" s="4"/>
    </row>
    <row r="16860" spans="1:1" x14ac:dyDescent="0.2">
      <c r="A16860" s="4"/>
    </row>
    <row r="16861" spans="1:1" x14ac:dyDescent="0.2">
      <c r="A16861" s="4"/>
    </row>
    <row r="16862" spans="1:1" x14ac:dyDescent="0.2">
      <c r="A16862" s="4"/>
    </row>
    <row r="16863" spans="1:1" x14ac:dyDescent="0.2">
      <c r="A16863" s="4"/>
    </row>
    <row r="16864" spans="1:1" x14ac:dyDescent="0.2">
      <c r="A16864" s="4"/>
    </row>
    <row r="16865" spans="1:1" x14ac:dyDescent="0.2">
      <c r="A16865" s="4"/>
    </row>
    <row r="16866" spans="1:1" x14ac:dyDescent="0.2">
      <c r="A16866" s="4"/>
    </row>
    <row r="16867" spans="1:1" x14ac:dyDescent="0.2">
      <c r="A16867" s="4"/>
    </row>
    <row r="16868" spans="1:1" x14ac:dyDescent="0.2">
      <c r="A16868" s="4"/>
    </row>
    <row r="16869" spans="1:1" x14ac:dyDescent="0.2">
      <c r="A16869" s="4"/>
    </row>
    <row r="16870" spans="1:1" x14ac:dyDescent="0.2">
      <c r="A16870" s="4"/>
    </row>
    <row r="16871" spans="1:1" x14ac:dyDescent="0.2">
      <c r="A16871" s="4"/>
    </row>
    <row r="16872" spans="1:1" x14ac:dyDescent="0.2">
      <c r="A16872" s="4"/>
    </row>
    <row r="16873" spans="1:1" x14ac:dyDescent="0.2">
      <c r="A16873" s="4"/>
    </row>
    <row r="16874" spans="1:1" x14ac:dyDescent="0.2">
      <c r="A16874" s="4"/>
    </row>
    <row r="16875" spans="1:1" x14ac:dyDescent="0.2">
      <c r="A16875" s="4"/>
    </row>
    <row r="16876" spans="1:1" x14ac:dyDescent="0.2">
      <c r="A16876" s="4"/>
    </row>
    <row r="16877" spans="1:1" x14ac:dyDescent="0.2">
      <c r="A16877" s="4"/>
    </row>
    <row r="16878" spans="1:1" x14ac:dyDescent="0.2">
      <c r="A16878" s="4"/>
    </row>
    <row r="16879" spans="1:1" x14ac:dyDescent="0.2">
      <c r="A16879" s="4"/>
    </row>
    <row r="16880" spans="1:1" x14ac:dyDescent="0.2">
      <c r="A16880" s="4"/>
    </row>
    <row r="16881" spans="1:1" x14ac:dyDescent="0.2">
      <c r="A16881" s="4"/>
    </row>
    <row r="16882" spans="1:1" x14ac:dyDescent="0.2">
      <c r="A16882" s="4"/>
    </row>
    <row r="16883" spans="1:1" x14ac:dyDescent="0.2">
      <c r="A16883" s="4"/>
    </row>
    <row r="16884" spans="1:1" x14ac:dyDescent="0.2">
      <c r="A16884" s="4"/>
    </row>
    <row r="16885" spans="1:1" x14ac:dyDescent="0.2">
      <c r="A16885" s="4"/>
    </row>
    <row r="16886" spans="1:1" x14ac:dyDescent="0.2">
      <c r="A16886" s="4"/>
    </row>
    <row r="16887" spans="1:1" x14ac:dyDescent="0.2">
      <c r="A16887" s="4"/>
    </row>
    <row r="16888" spans="1:1" x14ac:dyDescent="0.2">
      <c r="A16888" s="4"/>
    </row>
    <row r="16889" spans="1:1" x14ac:dyDescent="0.2">
      <c r="A16889" s="4"/>
    </row>
    <row r="16890" spans="1:1" x14ac:dyDescent="0.2">
      <c r="A16890" s="4"/>
    </row>
    <row r="16891" spans="1:1" x14ac:dyDescent="0.2">
      <c r="A16891" s="4"/>
    </row>
    <row r="16892" spans="1:1" x14ac:dyDescent="0.2">
      <c r="A16892" s="4"/>
    </row>
    <row r="16893" spans="1:1" x14ac:dyDescent="0.2">
      <c r="A16893" s="4"/>
    </row>
    <row r="16894" spans="1:1" x14ac:dyDescent="0.2">
      <c r="A16894" s="4"/>
    </row>
    <row r="16895" spans="1:1" x14ac:dyDescent="0.2">
      <c r="A16895" s="4"/>
    </row>
    <row r="16896" spans="1:1" x14ac:dyDescent="0.2">
      <c r="A16896" s="4"/>
    </row>
    <row r="16897" spans="1:1" x14ac:dyDescent="0.2">
      <c r="A16897" s="4"/>
    </row>
    <row r="16898" spans="1:1" x14ac:dyDescent="0.2">
      <c r="A16898" s="4"/>
    </row>
    <row r="16899" spans="1:1" x14ac:dyDescent="0.2">
      <c r="A16899" s="4"/>
    </row>
    <row r="16900" spans="1:1" x14ac:dyDescent="0.2">
      <c r="A16900" s="4"/>
    </row>
    <row r="16901" spans="1:1" x14ac:dyDescent="0.2">
      <c r="A16901" s="4"/>
    </row>
    <row r="16902" spans="1:1" x14ac:dyDescent="0.2">
      <c r="A16902" s="4"/>
    </row>
    <row r="16903" spans="1:1" x14ac:dyDescent="0.2">
      <c r="A16903" s="4"/>
    </row>
    <row r="16904" spans="1:1" x14ac:dyDescent="0.2">
      <c r="A16904" s="4"/>
    </row>
    <row r="16905" spans="1:1" x14ac:dyDescent="0.2">
      <c r="A16905" s="4"/>
    </row>
    <row r="16906" spans="1:1" x14ac:dyDescent="0.2">
      <c r="A16906" s="4"/>
    </row>
    <row r="16907" spans="1:1" x14ac:dyDescent="0.2">
      <c r="A16907" s="4"/>
    </row>
    <row r="16908" spans="1:1" x14ac:dyDescent="0.2">
      <c r="A16908" s="4"/>
    </row>
    <row r="16909" spans="1:1" x14ac:dyDescent="0.2">
      <c r="A16909" s="4"/>
    </row>
    <row r="16910" spans="1:1" x14ac:dyDescent="0.2">
      <c r="A16910" s="4"/>
    </row>
    <row r="16911" spans="1:1" x14ac:dyDescent="0.2">
      <c r="A16911" s="4"/>
    </row>
    <row r="16912" spans="1:1" x14ac:dyDescent="0.2">
      <c r="A16912" s="4"/>
    </row>
    <row r="16913" spans="1:1" x14ac:dyDescent="0.2">
      <c r="A16913" s="4"/>
    </row>
    <row r="16914" spans="1:1" x14ac:dyDescent="0.2">
      <c r="A16914" s="4"/>
    </row>
    <row r="16915" spans="1:1" x14ac:dyDescent="0.2">
      <c r="A16915" s="4"/>
    </row>
    <row r="16916" spans="1:1" x14ac:dyDescent="0.2">
      <c r="A16916" s="4"/>
    </row>
    <row r="16917" spans="1:1" x14ac:dyDescent="0.2">
      <c r="A16917" s="4"/>
    </row>
    <row r="16918" spans="1:1" x14ac:dyDescent="0.2">
      <c r="A16918" s="4"/>
    </row>
    <row r="16919" spans="1:1" x14ac:dyDescent="0.2">
      <c r="A16919" s="4"/>
    </row>
    <row r="16920" spans="1:1" x14ac:dyDescent="0.2">
      <c r="A16920" s="4"/>
    </row>
    <row r="16921" spans="1:1" x14ac:dyDescent="0.2">
      <c r="A16921" s="4"/>
    </row>
    <row r="16922" spans="1:1" x14ac:dyDescent="0.2">
      <c r="A16922" s="4"/>
    </row>
    <row r="16923" spans="1:1" x14ac:dyDescent="0.2">
      <c r="A16923" s="4"/>
    </row>
    <row r="16924" spans="1:1" x14ac:dyDescent="0.2">
      <c r="A16924" s="4"/>
    </row>
    <row r="16925" spans="1:1" x14ac:dyDescent="0.2">
      <c r="A16925" s="4"/>
    </row>
    <row r="16926" spans="1:1" x14ac:dyDescent="0.2">
      <c r="A16926" s="4"/>
    </row>
    <row r="16927" spans="1:1" x14ac:dyDescent="0.2">
      <c r="A16927" s="4"/>
    </row>
    <row r="16928" spans="1:1" x14ac:dyDescent="0.2">
      <c r="A16928" s="4"/>
    </row>
    <row r="16929" spans="1:1" x14ac:dyDescent="0.2">
      <c r="A16929" s="4"/>
    </row>
    <row r="16930" spans="1:1" x14ac:dyDescent="0.2">
      <c r="A16930" s="4"/>
    </row>
    <row r="16931" spans="1:1" x14ac:dyDescent="0.2">
      <c r="A16931" s="4"/>
    </row>
    <row r="16932" spans="1:1" x14ac:dyDescent="0.2">
      <c r="A16932" s="4"/>
    </row>
    <row r="16933" spans="1:1" x14ac:dyDescent="0.2">
      <c r="A16933" s="4"/>
    </row>
    <row r="16934" spans="1:1" x14ac:dyDescent="0.2">
      <c r="A16934" s="4"/>
    </row>
    <row r="16935" spans="1:1" x14ac:dyDescent="0.2">
      <c r="A16935" s="4"/>
    </row>
    <row r="16936" spans="1:1" x14ac:dyDescent="0.2">
      <c r="A16936" s="4"/>
    </row>
    <row r="16937" spans="1:1" x14ac:dyDescent="0.2">
      <c r="A16937" s="4"/>
    </row>
    <row r="16938" spans="1:1" x14ac:dyDescent="0.2">
      <c r="A16938" s="4"/>
    </row>
    <row r="16939" spans="1:1" x14ac:dyDescent="0.2">
      <c r="A16939" s="4"/>
    </row>
    <row r="16940" spans="1:1" x14ac:dyDescent="0.2">
      <c r="A16940" s="4"/>
    </row>
    <row r="16941" spans="1:1" x14ac:dyDescent="0.2">
      <c r="A16941" s="4"/>
    </row>
    <row r="16942" spans="1:1" x14ac:dyDescent="0.2">
      <c r="A16942" s="4"/>
    </row>
    <row r="16943" spans="1:1" x14ac:dyDescent="0.2">
      <c r="A16943" s="4"/>
    </row>
    <row r="16944" spans="1:1" x14ac:dyDescent="0.2">
      <c r="A16944" s="4"/>
    </row>
    <row r="16945" spans="1:1" x14ac:dyDescent="0.2">
      <c r="A16945" s="4"/>
    </row>
    <row r="16946" spans="1:1" x14ac:dyDescent="0.2">
      <c r="A16946" s="4"/>
    </row>
    <row r="16947" spans="1:1" x14ac:dyDescent="0.2">
      <c r="A16947" s="4"/>
    </row>
    <row r="16948" spans="1:1" x14ac:dyDescent="0.2">
      <c r="A16948" s="4"/>
    </row>
    <row r="16949" spans="1:1" x14ac:dyDescent="0.2">
      <c r="A16949" s="4"/>
    </row>
    <row r="16950" spans="1:1" x14ac:dyDescent="0.2">
      <c r="A16950" s="4"/>
    </row>
    <row r="16951" spans="1:1" x14ac:dyDescent="0.2">
      <c r="A16951" s="4"/>
    </row>
    <row r="16952" spans="1:1" x14ac:dyDescent="0.2">
      <c r="A16952" s="4"/>
    </row>
    <row r="16953" spans="1:1" x14ac:dyDescent="0.2">
      <c r="A16953" s="4"/>
    </row>
    <row r="16954" spans="1:1" x14ac:dyDescent="0.2">
      <c r="A16954" s="4"/>
    </row>
    <row r="16955" spans="1:1" x14ac:dyDescent="0.2">
      <c r="A16955" s="4"/>
    </row>
    <row r="16956" spans="1:1" x14ac:dyDescent="0.2">
      <c r="A16956" s="4"/>
    </row>
    <row r="16957" spans="1:1" x14ac:dyDescent="0.2">
      <c r="A16957" s="4"/>
    </row>
    <row r="16958" spans="1:1" x14ac:dyDescent="0.2">
      <c r="A16958" s="4"/>
    </row>
    <row r="16959" spans="1:1" x14ac:dyDescent="0.2">
      <c r="A16959" s="4"/>
    </row>
    <row r="16960" spans="1:1" x14ac:dyDescent="0.2">
      <c r="A16960" s="4"/>
    </row>
    <row r="16961" spans="1:1" x14ac:dyDescent="0.2">
      <c r="A16961" s="4"/>
    </row>
    <row r="16962" spans="1:1" x14ac:dyDescent="0.2">
      <c r="A16962" s="4"/>
    </row>
    <row r="16963" spans="1:1" x14ac:dyDescent="0.2">
      <c r="A16963" s="4"/>
    </row>
    <row r="16964" spans="1:1" x14ac:dyDescent="0.2">
      <c r="A16964" s="4"/>
    </row>
    <row r="16965" spans="1:1" x14ac:dyDescent="0.2">
      <c r="A16965" s="4"/>
    </row>
    <row r="16966" spans="1:1" x14ac:dyDescent="0.2">
      <c r="A16966" s="4"/>
    </row>
    <row r="16967" spans="1:1" x14ac:dyDescent="0.2">
      <c r="A16967" s="4"/>
    </row>
    <row r="16968" spans="1:1" x14ac:dyDescent="0.2">
      <c r="A16968" s="4"/>
    </row>
    <row r="16969" spans="1:1" x14ac:dyDescent="0.2">
      <c r="A16969" s="4"/>
    </row>
    <row r="16970" spans="1:1" x14ac:dyDescent="0.2">
      <c r="A16970" s="4"/>
    </row>
    <row r="16971" spans="1:1" x14ac:dyDescent="0.2">
      <c r="A16971" s="4"/>
    </row>
    <row r="16972" spans="1:1" x14ac:dyDescent="0.2">
      <c r="A16972" s="4"/>
    </row>
    <row r="16973" spans="1:1" x14ac:dyDescent="0.2">
      <c r="A16973" s="4"/>
    </row>
    <row r="16974" spans="1:1" x14ac:dyDescent="0.2">
      <c r="A16974" s="4"/>
    </row>
    <row r="16975" spans="1:1" x14ac:dyDescent="0.2">
      <c r="A16975" s="4"/>
    </row>
    <row r="16976" spans="1:1" x14ac:dyDescent="0.2">
      <c r="A16976" s="4"/>
    </row>
    <row r="16977" spans="1:1" x14ac:dyDescent="0.2">
      <c r="A16977" s="4"/>
    </row>
    <row r="16978" spans="1:1" x14ac:dyDescent="0.2">
      <c r="A16978" s="4"/>
    </row>
    <row r="16979" spans="1:1" x14ac:dyDescent="0.2">
      <c r="A16979" s="4"/>
    </row>
    <row r="16980" spans="1:1" x14ac:dyDescent="0.2">
      <c r="A16980" s="4"/>
    </row>
    <row r="16981" spans="1:1" x14ac:dyDescent="0.2">
      <c r="A16981" s="4"/>
    </row>
    <row r="16982" spans="1:1" x14ac:dyDescent="0.2">
      <c r="A16982" s="4"/>
    </row>
    <row r="16983" spans="1:1" x14ac:dyDescent="0.2">
      <c r="A16983" s="4"/>
    </row>
    <row r="16984" spans="1:1" x14ac:dyDescent="0.2">
      <c r="A16984" s="4"/>
    </row>
    <row r="16985" spans="1:1" x14ac:dyDescent="0.2">
      <c r="A16985" s="4"/>
    </row>
    <row r="16986" spans="1:1" x14ac:dyDescent="0.2">
      <c r="A16986" s="4"/>
    </row>
    <row r="16987" spans="1:1" x14ac:dyDescent="0.2">
      <c r="A16987" s="4"/>
    </row>
    <row r="16988" spans="1:1" x14ac:dyDescent="0.2">
      <c r="A16988" s="4"/>
    </row>
    <row r="16989" spans="1:1" x14ac:dyDescent="0.2">
      <c r="A16989" s="4"/>
    </row>
    <row r="16990" spans="1:1" x14ac:dyDescent="0.2">
      <c r="A16990" s="4"/>
    </row>
    <row r="16991" spans="1:1" x14ac:dyDescent="0.2">
      <c r="A16991" s="4"/>
    </row>
    <row r="16992" spans="1:1" x14ac:dyDescent="0.2">
      <c r="A16992" s="4"/>
    </row>
    <row r="16993" spans="1:1" x14ac:dyDescent="0.2">
      <c r="A16993" s="4"/>
    </row>
    <row r="16994" spans="1:1" x14ac:dyDescent="0.2">
      <c r="A16994" s="4"/>
    </row>
    <row r="16995" spans="1:1" x14ac:dyDescent="0.2">
      <c r="A16995" s="4"/>
    </row>
    <row r="16996" spans="1:1" x14ac:dyDescent="0.2">
      <c r="A16996" s="4"/>
    </row>
    <row r="16997" spans="1:1" x14ac:dyDescent="0.2">
      <c r="A16997" s="4"/>
    </row>
    <row r="16998" spans="1:1" x14ac:dyDescent="0.2">
      <c r="A16998" s="4"/>
    </row>
    <row r="16999" spans="1:1" x14ac:dyDescent="0.2">
      <c r="A16999" s="4"/>
    </row>
    <row r="17000" spans="1:1" x14ac:dyDescent="0.2">
      <c r="A17000" s="4"/>
    </row>
    <row r="17001" spans="1:1" x14ac:dyDescent="0.2">
      <c r="A17001" s="4"/>
    </row>
    <row r="17002" spans="1:1" x14ac:dyDescent="0.2">
      <c r="A17002" s="4"/>
    </row>
    <row r="17003" spans="1:1" x14ac:dyDescent="0.2">
      <c r="A17003" s="4"/>
    </row>
    <row r="17004" spans="1:1" x14ac:dyDescent="0.2">
      <c r="A17004" s="4"/>
    </row>
    <row r="17005" spans="1:1" x14ac:dyDescent="0.2">
      <c r="A17005" s="4"/>
    </row>
    <row r="17006" spans="1:1" x14ac:dyDescent="0.2">
      <c r="A17006" s="4"/>
    </row>
    <row r="17007" spans="1:1" x14ac:dyDescent="0.2">
      <c r="A17007" s="4"/>
    </row>
    <row r="17008" spans="1:1" x14ac:dyDescent="0.2">
      <c r="A17008" s="4"/>
    </row>
    <row r="17009" spans="1:1" x14ac:dyDescent="0.2">
      <c r="A17009" s="4"/>
    </row>
    <row r="17010" spans="1:1" x14ac:dyDescent="0.2">
      <c r="A17010" s="4"/>
    </row>
    <row r="17011" spans="1:1" x14ac:dyDescent="0.2">
      <c r="A17011" s="4"/>
    </row>
    <row r="17012" spans="1:1" x14ac:dyDescent="0.2">
      <c r="A17012" s="4"/>
    </row>
    <row r="17013" spans="1:1" x14ac:dyDescent="0.2">
      <c r="A17013" s="4"/>
    </row>
    <row r="17014" spans="1:1" x14ac:dyDescent="0.2">
      <c r="A17014" s="4"/>
    </row>
    <row r="17015" spans="1:1" x14ac:dyDescent="0.2">
      <c r="A17015" s="4"/>
    </row>
    <row r="17016" spans="1:1" x14ac:dyDescent="0.2">
      <c r="A17016" s="4"/>
    </row>
    <row r="17017" spans="1:1" x14ac:dyDescent="0.2">
      <c r="A17017" s="4"/>
    </row>
    <row r="17018" spans="1:1" x14ac:dyDescent="0.2">
      <c r="A17018" s="4"/>
    </row>
    <row r="17019" spans="1:1" x14ac:dyDescent="0.2">
      <c r="A17019" s="4"/>
    </row>
    <row r="17020" spans="1:1" x14ac:dyDescent="0.2">
      <c r="A17020" s="4"/>
    </row>
    <row r="17021" spans="1:1" x14ac:dyDescent="0.2">
      <c r="A17021" s="4"/>
    </row>
    <row r="17022" spans="1:1" x14ac:dyDescent="0.2">
      <c r="A17022" s="4"/>
    </row>
    <row r="17023" spans="1:1" x14ac:dyDescent="0.2">
      <c r="A17023" s="4"/>
    </row>
    <row r="17024" spans="1:1" x14ac:dyDescent="0.2">
      <c r="A17024" s="4"/>
    </row>
    <row r="17025" spans="1:1" x14ac:dyDescent="0.2">
      <c r="A17025" s="4"/>
    </row>
    <row r="17026" spans="1:1" x14ac:dyDescent="0.2">
      <c r="A17026" s="4"/>
    </row>
    <row r="17027" spans="1:1" x14ac:dyDescent="0.2">
      <c r="A17027" s="4"/>
    </row>
    <row r="17028" spans="1:1" x14ac:dyDescent="0.2">
      <c r="A17028" s="4"/>
    </row>
    <row r="17029" spans="1:1" x14ac:dyDescent="0.2">
      <c r="A17029" s="4"/>
    </row>
    <row r="17030" spans="1:1" x14ac:dyDescent="0.2">
      <c r="A17030" s="4"/>
    </row>
    <row r="17031" spans="1:1" x14ac:dyDescent="0.2">
      <c r="A17031" s="4"/>
    </row>
    <row r="17032" spans="1:1" x14ac:dyDescent="0.2">
      <c r="A17032" s="4"/>
    </row>
    <row r="17033" spans="1:1" x14ac:dyDescent="0.2">
      <c r="A17033" s="4"/>
    </row>
    <row r="17034" spans="1:1" x14ac:dyDescent="0.2">
      <c r="A17034" s="4"/>
    </row>
    <row r="17035" spans="1:1" x14ac:dyDescent="0.2">
      <c r="A17035" s="4"/>
    </row>
    <row r="17036" spans="1:1" x14ac:dyDescent="0.2">
      <c r="A17036" s="4"/>
    </row>
    <row r="17037" spans="1:1" x14ac:dyDescent="0.2">
      <c r="A17037" s="4"/>
    </row>
    <row r="17038" spans="1:1" x14ac:dyDescent="0.2">
      <c r="A17038" s="4"/>
    </row>
    <row r="17039" spans="1:1" x14ac:dyDescent="0.2">
      <c r="A17039" s="4"/>
    </row>
    <row r="17040" spans="1:1" x14ac:dyDescent="0.2">
      <c r="A17040" s="4"/>
    </row>
    <row r="17041" spans="1:1" x14ac:dyDescent="0.2">
      <c r="A17041" s="4"/>
    </row>
    <row r="17042" spans="1:1" x14ac:dyDescent="0.2">
      <c r="A17042" s="4"/>
    </row>
    <row r="17043" spans="1:1" x14ac:dyDescent="0.2">
      <c r="A17043" s="4"/>
    </row>
    <row r="17044" spans="1:1" x14ac:dyDescent="0.2">
      <c r="A17044" s="4"/>
    </row>
    <row r="17045" spans="1:1" x14ac:dyDescent="0.2">
      <c r="A17045" s="4"/>
    </row>
    <row r="17046" spans="1:1" x14ac:dyDescent="0.2">
      <c r="A17046" s="4"/>
    </row>
    <row r="17047" spans="1:1" x14ac:dyDescent="0.2">
      <c r="A17047" s="4"/>
    </row>
    <row r="17048" spans="1:1" x14ac:dyDescent="0.2">
      <c r="A17048" s="4"/>
    </row>
    <row r="17049" spans="1:1" x14ac:dyDescent="0.2">
      <c r="A17049" s="4"/>
    </row>
    <row r="17050" spans="1:1" x14ac:dyDescent="0.2">
      <c r="A17050" s="4"/>
    </row>
    <row r="17051" spans="1:1" x14ac:dyDescent="0.2">
      <c r="A17051" s="4"/>
    </row>
    <row r="17052" spans="1:1" x14ac:dyDescent="0.2">
      <c r="A17052" s="4"/>
    </row>
    <row r="17053" spans="1:1" x14ac:dyDescent="0.2">
      <c r="A17053" s="4"/>
    </row>
    <row r="17054" spans="1:1" x14ac:dyDescent="0.2">
      <c r="A17054" s="4"/>
    </row>
    <row r="17055" spans="1:1" x14ac:dyDescent="0.2">
      <c r="A17055" s="4"/>
    </row>
    <row r="17056" spans="1:1" x14ac:dyDescent="0.2">
      <c r="A17056" s="4"/>
    </row>
    <row r="17057" spans="1:1" x14ac:dyDescent="0.2">
      <c r="A17057" s="4"/>
    </row>
    <row r="17058" spans="1:1" x14ac:dyDescent="0.2">
      <c r="A17058" s="4"/>
    </row>
    <row r="17059" spans="1:1" x14ac:dyDescent="0.2">
      <c r="A17059" s="4"/>
    </row>
    <row r="17060" spans="1:1" x14ac:dyDescent="0.2">
      <c r="A17060" s="4"/>
    </row>
    <row r="17061" spans="1:1" x14ac:dyDescent="0.2">
      <c r="A17061" s="4"/>
    </row>
    <row r="17062" spans="1:1" x14ac:dyDescent="0.2">
      <c r="A17062" s="4"/>
    </row>
    <row r="17063" spans="1:1" x14ac:dyDescent="0.2">
      <c r="A17063" s="4"/>
    </row>
    <row r="17064" spans="1:1" x14ac:dyDescent="0.2">
      <c r="A17064" s="4"/>
    </row>
    <row r="17065" spans="1:1" x14ac:dyDescent="0.2">
      <c r="A17065" s="4"/>
    </row>
    <row r="17066" spans="1:1" x14ac:dyDescent="0.2">
      <c r="A17066" s="4"/>
    </row>
    <row r="17067" spans="1:1" x14ac:dyDescent="0.2">
      <c r="A17067" s="4"/>
    </row>
    <row r="17068" spans="1:1" x14ac:dyDescent="0.2">
      <c r="A17068" s="4"/>
    </row>
    <row r="17069" spans="1:1" x14ac:dyDescent="0.2">
      <c r="A17069" s="4"/>
    </row>
    <row r="17070" spans="1:1" x14ac:dyDescent="0.2">
      <c r="A17070" s="4"/>
    </row>
    <row r="17071" spans="1:1" x14ac:dyDescent="0.2">
      <c r="A17071" s="4"/>
    </row>
    <row r="17072" spans="1:1" x14ac:dyDescent="0.2">
      <c r="A17072" s="4"/>
    </row>
    <row r="17073" spans="1:1" x14ac:dyDescent="0.2">
      <c r="A17073" s="4"/>
    </row>
    <row r="17074" spans="1:1" x14ac:dyDescent="0.2">
      <c r="A17074" s="4"/>
    </row>
    <row r="17075" spans="1:1" x14ac:dyDescent="0.2">
      <c r="A17075" s="4"/>
    </row>
    <row r="17076" spans="1:1" x14ac:dyDescent="0.2">
      <c r="A17076" s="4"/>
    </row>
    <row r="17077" spans="1:1" x14ac:dyDescent="0.2">
      <c r="A17077" s="4"/>
    </row>
    <row r="17078" spans="1:1" x14ac:dyDescent="0.2">
      <c r="A17078" s="4"/>
    </row>
    <row r="17079" spans="1:1" x14ac:dyDescent="0.2">
      <c r="A17079" s="4"/>
    </row>
    <row r="17080" spans="1:1" x14ac:dyDescent="0.2">
      <c r="A17080" s="4"/>
    </row>
    <row r="17081" spans="1:1" x14ac:dyDescent="0.2">
      <c r="A17081" s="4"/>
    </row>
    <row r="17082" spans="1:1" x14ac:dyDescent="0.2">
      <c r="A17082" s="4"/>
    </row>
    <row r="17083" spans="1:1" x14ac:dyDescent="0.2">
      <c r="A17083" s="4"/>
    </row>
    <row r="17084" spans="1:1" x14ac:dyDescent="0.2">
      <c r="A17084" s="4"/>
    </row>
    <row r="17085" spans="1:1" x14ac:dyDescent="0.2">
      <c r="A17085" s="4"/>
    </row>
    <row r="17086" spans="1:1" x14ac:dyDescent="0.2">
      <c r="A17086" s="4"/>
    </row>
    <row r="17087" spans="1:1" x14ac:dyDescent="0.2">
      <c r="A17087" s="4"/>
    </row>
    <row r="17088" spans="1:1" x14ac:dyDescent="0.2">
      <c r="A17088" s="4"/>
    </row>
    <row r="17089" spans="1:1" x14ac:dyDescent="0.2">
      <c r="A17089" s="4"/>
    </row>
    <row r="17090" spans="1:1" x14ac:dyDescent="0.2">
      <c r="A17090" s="4"/>
    </row>
    <row r="17091" spans="1:1" x14ac:dyDescent="0.2">
      <c r="A17091" s="4"/>
    </row>
    <row r="17092" spans="1:1" x14ac:dyDescent="0.2">
      <c r="A17092" s="4"/>
    </row>
    <row r="17093" spans="1:1" x14ac:dyDescent="0.2">
      <c r="A17093" s="4"/>
    </row>
    <row r="17094" spans="1:1" x14ac:dyDescent="0.2">
      <c r="A17094" s="4"/>
    </row>
    <row r="17095" spans="1:1" x14ac:dyDescent="0.2">
      <c r="A17095" s="4"/>
    </row>
    <row r="17096" spans="1:1" x14ac:dyDescent="0.2">
      <c r="A17096" s="4"/>
    </row>
    <row r="17097" spans="1:1" x14ac:dyDescent="0.2">
      <c r="A17097" s="4"/>
    </row>
    <row r="17098" spans="1:1" x14ac:dyDescent="0.2">
      <c r="A17098" s="4"/>
    </row>
    <row r="17099" spans="1:1" x14ac:dyDescent="0.2">
      <c r="A17099" s="4"/>
    </row>
    <row r="17100" spans="1:1" x14ac:dyDescent="0.2">
      <c r="A17100" s="4"/>
    </row>
    <row r="17101" spans="1:1" x14ac:dyDescent="0.2">
      <c r="A17101" s="4"/>
    </row>
    <row r="17102" spans="1:1" x14ac:dyDescent="0.2">
      <c r="A17102" s="4"/>
    </row>
    <row r="17103" spans="1:1" x14ac:dyDescent="0.2">
      <c r="A17103" s="4"/>
    </row>
    <row r="17104" spans="1:1" x14ac:dyDescent="0.2">
      <c r="A17104" s="4"/>
    </row>
    <row r="17105" spans="1:1" x14ac:dyDescent="0.2">
      <c r="A17105" s="4"/>
    </row>
    <row r="17106" spans="1:1" x14ac:dyDescent="0.2">
      <c r="A17106" s="4"/>
    </row>
    <row r="17107" spans="1:1" x14ac:dyDescent="0.2">
      <c r="A17107" s="4"/>
    </row>
    <row r="17108" spans="1:1" x14ac:dyDescent="0.2">
      <c r="A17108" s="4"/>
    </row>
    <row r="17109" spans="1:1" x14ac:dyDescent="0.2">
      <c r="A17109" s="4"/>
    </row>
    <row r="17110" spans="1:1" x14ac:dyDescent="0.2">
      <c r="A17110" s="4"/>
    </row>
    <row r="17111" spans="1:1" x14ac:dyDescent="0.2">
      <c r="A17111" s="4"/>
    </row>
    <row r="17112" spans="1:1" x14ac:dyDescent="0.2">
      <c r="A17112" s="4"/>
    </row>
    <row r="17113" spans="1:1" x14ac:dyDescent="0.2">
      <c r="A17113" s="4"/>
    </row>
    <row r="17114" spans="1:1" x14ac:dyDescent="0.2">
      <c r="A17114" s="4"/>
    </row>
    <row r="17115" spans="1:1" x14ac:dyDescent="0.2">
      <c r="A17115" s="4"/>
    </row>
    <row r="17116" spans="1:1" x14ac:dyDescent="0.2">
      <c r="A17116" s="4"/>
    </row>
    <row r="17117" spans="1:1" x14ac:dyDescent="0.2">
      <c r="A17117" s="4"/>
    </row>
    <row r="17118" spans="1:1" x14ac:dyDescent="0.2">
      <c r="A17118" s="4"/>
    </row>
    <row r="17119" spans="1:1" x14ac:dyDescent="0.2">
      <c r="A17119" s="4"/>
    </row>
    <row r="17120" spans="1:1" x14ac:dyDescent="0.2">
      <c r="A17120" s="4"/>
    </row>
    <row r="17121" spans="1:1" x14ac:dyDescent="0.2">
      <c r="A17121" s="4"/>
    </row>
    <row r="17122" spans="1:1" x14ac:dyDescent="0.2">
      <c r="A17122" s="4"/>
    </row>
    <row r="17123" spans="1:1" x14ac:dyDescent="0.2">
      <c r="A17123" s="4"/>
    </row>
    <row r="17124" spans="1:1" x14ac:dyDescent="0.2">
      <c r="A17124" s="4"/>
    </row>
    <row r="17125" spans="1:1" x14ac:dyDescent="0.2">
      <c r="A17125" s="4"/>
    </row>
    <row r="17126" spans="1:1" x14ac:dyDescent="0.2">
      <c r="A17126" s="4"/>
    </row>
    <row r="17127" spans="1:1" x14ac:dyDescent="0.2">
      <c r="A17127" s="4"/>
    </row>
    <row r="17128" spans="1:1" x14ac:dyDescent="0.2">
      <c r="A17128" s="4"/>
    </row>
    <row r="17129" spans="1:1" x14ac:dyDescent="0.2">
      <c r="A17129" s="4"/>
    </row>
    <row r="17130" spans="1:1" x14ac:dyDescent="0.2">
      <c r="A17130" s="4"/>
    </row>
    <row r="17131" spans="1:1" x14ac:dyDescent="0.2">
      <c r="A17131" s="4"/>
    </row>
    <row r="17132" spans="1:1" x14ac:dyDescent="0.2">
      <c r="A17132" s="4"/>
    </row>
    <row r="17133" spans="1:1" x14ac:dyDescent="0.2">
      <c r="A17133" s="4"/>
    </row>
    <row r="17134" spans="1:1" x14ac:dyDescent="0.2">
      <c r="A17134" s="4"/>
    </row>
    <row r="17135" spans="1:1" x14ac:dyDescent="0.2">
      <c r="A17135" s="4"/>
    </row>
    <row r="17136" spans="1:1" x14ac:dyDescent="0.2">
      <c r="A17136" s="4"/>
    </row>
    <row r="17137" spans="1:1" x14ac:dyDescent="0.2">
      <c r="A17137" s="4"/>
    </row>
    <row r="17138" spans="1:1" x14ac:dyDescent="0.2">
      <c r="A17138" s="4"/>
    </row>
    <row r="17139" spans="1:1" x14ac:dyDescent="0.2">
      <c r="A17139" s="4"/>
    </row>
    <row r="17140" spans="1:1" x14ac:dyDescent="0.2">
      <c r="A17140" s="4"/>
    </row>
    <row r="17141" spans="1:1" x14ac:dyDescent="0.2">
      <c r="A17141" s="4"/>
    </row>
    <row r="17142" spans="1:1" x14ac:dyDescent="0.2">
      <c r="A17142" s="4"/>
    </row>
    <row r="17143" spans="1:1" x14ac:dyDescent="0.2">
      <c r="A17143" s="4"/>
    </row>
    <row r="17144" spans="1:1" x14ac:dyDescent="0.2">
      <c r="A17144" s="4"/>
    </row>
    <row r="17145" spans="1:1" x14ac:dyDescent="0.2">
      <c r="A17145" s="4"/>
    </row>
    <row r="17146" spans="1:1" x14ac:dyDescent="0.2">
      <c r="A17146" s="4"/>
    </row>
    <row r="17147" spans="1:1" x14ac:dyDescent="0.2">
      <c r="A17147" s="4"/>
    </row>
    <row r="17148" spans="1:1" x14ac:dyDescent="0.2">
      <c r="A17148" s="4"/>
    </row>
    <row r="17149" spans="1:1" x14ac:dyDescent="0.2">
      <c r="A17149" s="4"/>
    </row>
    <row r="17150" spans="1:1" x14ac:dyDescent="0.2">
      <c r="A17150" s="4"/>
    </row>
    <row r="17151" spans="1:1" x14ac:dyDescent="0.2">
      <c r="A17151" s="4"/>
    </row>
    <row r="17152" spans="1:1" x14ac:dyDescent="0.2">
      <c r="A17152" s="4"/>
    </row>
    <row r="17153" spans="1:1" x14ac:dyDescent="0.2">
      <c r="A17153" s="4"/>
    </row>
    <row r="17154" spans="1:1" x14ac:dyDescent="0.2">
      <c r="A17154" s="4"/>
    </row>
    <row r="17155" spans="1:1" x14ac:dyDescent="0.2">
      <c r="A17155" s="4"/>
    </row>
    <row r="17156" spans="1:1" x14ac:dyDescent="0.2">
      <c r="A17156" s="4"/>
    </row>
    <row r="17157" spans="1:1" x14ac:dyDescent="0.2">
      <c r="A17157" s="4"/>
    </row>
    <row r="17158" spans="1:1" x14ac:dyDescent="0.2">
      <c r="A17158" s="4"/>
    </row>
    <row r="17159" spans="1:1" x14ac:dyDescent="0.2">
      <c r="A17159" s="4"/>
    </row>
    <row r="17160" spans="1:1" x14ac:dyDescent="0.2">
      <c r="A17160" s="4"/>
    </row>
    <row r="17161" spans="1:1" x14ac:dyDescent="0.2">
      <c r="A17161" s="4"/>
    </row>
    <row r="17162" spans="1:1" x14ac:dyDescent="0.2">
      <c r="A17162" s="4"/>
    </row>
    <row r="17163" spans="1:1" x14ac:dyDescent="0.2">
      <c r="A17163" s="4"/>
    </row>
    <row r="17164" spans="1:1" x14ac:dyDescent="0.2">
      <c r="A17164" s="4"/>
    </row>
    <row r="17165" spans="1:1" x14ac:dyDescent="0.2">
      <c r="A17165" s="4"/>
    </row>
    <row r="17166" spans="1:1" x14ac:dyDescent="0.2">
      <c r="A17166" s="4"/>
    </row>
    <row r="17167" spans="1:1" x14ac:dyDescent="0.2">
      <c r="A17167" s="4"/>
    </row>
    <row r="17168" spans="1:1" x14ac:dyDescent="0.2">
      <c r="A17168" s="4"/>
    </row>
    <row r="17169" spans="1:1" x14ac:dyDescent="0.2">
      <c r="A17169" s="4"/>
    </row>
    <row r="17170" spans="1:1" x14ac:dyDescent="0.2">
      <c r="A17170" s="4"/>
    </row>
    <row r="17171" spans="1:1" x14ac:dyDescent="0.2">
      <c r="A17171" s="4"/>
    </row>
    <row r="17172" spans="1:1" x14ac:dyDescent="0.2">
      <c r="A17172" s="4"/>
    </row>
    <row r="17173" spans="1:1" x14ac:dyDescent="0.2">
      <c r="A17173" s="4"/>
    </row>
    <row r="17174" spans="1:1" x14ac:dyDescent="0.2">
      <c r="A17174" s="4"/>
    </row>
    <row r="17175" spans="1:1" x14ac:dyDescent="0.2">
      <c r="A17175" s="4"/>
    </row>
    <row r="17176" spans="1:1" x14ac:dyDescent="0.2">
      <c r="A17176" s="4"/>
    </row>
    <row r="17177" spans="1:1" x14ac:dyDescent="0.2">
      <c r="A17177" s="4"/>
    </row>
    <row r="17178" spans="1:1" x14ac:dyDescent="0.2">
      <c r="A17178" s="4"/>
    </row>
    <row r="17179" spans="1:1" x14ac:dyDescent="0.2">
      <c r="A17179" s="4"/>
    </row>
    <row r="17180" spans="1:1" x14ac:dyDescent="0.2">
      <c r="A17180" s="4"/>
    </row>
    <row r="17181" spans="1:1" x14ac:dyDescent="0.2">
      <c r="A17181" s="4"/>
    </row>
    <row r="17182" spans="1:1" x14ac:dyDescent="0.2">
      <c r="A17182" s="4"/>
    </row>
    <row r="17183" spans="1:1" x14ac:dyDescent="0.2">
      <c r="A17183" s="4"/>
    </row>
    <row r="17184" spans="1:1" x14ac:dyDescent="0.2">
      <c r="A17184" s="4"/>
    </row>
    <row r="17185" spans="1:1" x14ac:dyDescent="0.2">
      <c r="A17185" s="4"/>
    </row>
    <row r="17186" spans="1:1" x14ac:dyDescent="0.2">
      <c r="A17186" s="4"/>
    </row>
    <row r="17187" spans="1:1" x14ac:dyDescent="0.2">
      <c r="A17187" s="4"/>
    </row>
    <row r="17188" spans="1:1" x14ac:dyDescent="0.2">
      <c r="A17188" s="4"/>
    </row>
    <row r="17189" spans="1:1" x14ac:dyDescent="0.2">
      <c r="A17189" s="4"/>
    </row>
    <row r="17190" spans="1:1" x14ac:dyDescent="0.2">
      <c r="A17190" s="4"/>
    </row>
    <row r="17191" spans="1:1" x14ac:dyDescent="0.2">
      <c r="A17191" s="4"/>
    </row>
    <row r="17192" spans="1:1" x14ac:dyDescent="0.2">
      <c r="A17192" s="4"/>
    </row>
    <row r="17193" spans="1:1" x14ac:dyDescent="0.2">
      <c r="A17193" s="4"/>
    </row>
    <row r="17194" spans="1:1" x14ac:dyDescent="0.2">
      <c r="A17194" s="4"/>
    </row>
    <row r="17195" spans="1:1" x14ac:dyDescent="0.2">
      <c r="A17195" s="4"/>
    </row>
    <row r="17196" spans="1:1" x14ac:dyDescent="0.2">
      <c r="A17196" s="4"/>
    </row>
    <row r="17197" spans="1:1" x14ac:dyDescent="0.2">
      <c r="A17197" s="4"/>
    </row>
    <row r="17198" spans="1:1" x14ac:dyDescent="0.2">
      <c r="A17198" s="4"/>
    </row>
    <row r="17199" spans="1:1" x14ac:dyDescent="0.2">
      <c r="A17199" s="4"/>
    </row>
    <row r="17200" spans="1:1" x14ac:dyDescent="0.2">
      <c r="A17200" s="4"/>
    </row>
    <row r="17201" spans="1:1" x14ac:dyDescent="0.2">
      <c r="A17201" s="4"/>
    </row>
    <row r="17202" spans="1:1" x14ac:dyDescent="0.2">
      <c r="A17202" s="4"/>
    </row>
    <row r="17203" spans="1:1" x14ac:dyDescent="0.2">
      <c r="A17203" s="4"/>
    </row>
    <row r="17204" spans="1:1" x14ac:dyDescent="0.2">
      <c r="A17204" s="4"/>
    </row>
    <row r="17205" spans="1:1" x14ac:dyDescent="0.2">
      <c r="A17205" s="4"/>
    </row>
    <row r="17206" spans="1:1" x14ac:dyDescent="0.2">
      <c r="A17206" s="4"/>
    </row>
    <row r="17207" spans="1:1" x14ac:dyDescent="0.2">
      <c r="A17207" s="4"/>
    </row>
    <row r="17208" spans="1:1" x14ac:dyDescent="0.2">
      <c r="A17208" s="4"/>
    </row>
    <row r="17209" spans="1:1" x14ac:dyDescent="0.2">
      <c r="A17209" s="4"/>
    </row>
    <row r="17210" spans="1:1" x14ac:dyDescent="0.2">
      <c r="A17210" s="4"/>
    </row>
    <row r="17211" spans="1:1" x14ac:dyDescent="0.2">
      <c r="A17211" s="4"/>
    </row>
    <row r="17212" spans="1:1" x14ac:dyDescent="0.2">
      <c r="A17212" s="4"/>
    </row>
    <row r="17213" spans="1:1" x14ac:dyDescent="0.2">
      <c r="A17213" s="4"/>
    </row>
    <row r="17214" spans="1:1" x14ac:dyDescent="0.2">
      <c r="A17214" s="4"/>
    </row>
    <row r="17215" spans="1:1" x14ac:dyDescent="0.2">
      <c r="A17215" s="4"/>
    </row>
    <row r="17216" spans="1:1" x14ac:dyDescent="0.2">
      <c r="A17216" s="4"/>
    </row>
    <row r="17217" spans="1:1" x14ac:dyDescent="0.2">
      <c r="A17217" s="4"/>
    </row>
    <row r="17218" spans="1:1" x14ac:dyDescent="0.2">
      <c r="A17218" s="4"/>
    </row>
    <row r="17219" spans="1:1" x14ac:dyDescent="0.2">
      <c r="A17219" s="4"/>
    </row>
    <row r="17220" spans="1:1" x14ac:dyDescent="0.2">
      <c r="A17220" s="4"/>
    </row>
    <row r="17221" spans="1:1" x14ac:dyDescent="0.2">
      <c r="A17221" s="4"/>
    </row>
    <row r="17222" spans="1:1" x14ac:dyDescent="0.2">
      <c r="A17222" s="4"/>
    </row>
    <row r="17223" spans="1:1" x14ac:dyDescent="0.2">
      <c r="A17223" s="4"/>
    </row>
    <row r="17224" spans="1:1" x14ac:dyDescent="0.2">
      <c r="A17224" s="4"/>
    </row>
    <row r="17225" spans="1:1" x14ac:dyDescent="0.2">
      <c r="A17225" s="4"/>
    </row>
    <row r="17226" spans="1:1" x14ac:dyDescent="0.2">
      <c r="A17226" s="4"/>
    </row>
    <row r="17227" spans="1:1" x14ac:dyDescent="0.2">
      <c r="A17227" s="4"/>
    </row>
    <row r="17228" spans="1:1" x14ac:dyDescent="0.2">
      <c r="A17228" s="4"/>
    </row>
    <row r="17229" spans="1:1" x14ac:dyDescent="0.2">
      <c r="A17229" s="4"/>
    </row>
    <row r="17230" spans="1:1" x14ac:dyDescent="0.2">
      <c r="A17230" s="4"/>
    </row>
    <row r="17231" spans="1:1" x14ac:dyDescent="0.2">
      <c r="A17231" s="4"/>
    </row>
    <row r="17232" spans="1:1" x14ac:dyDescent="0.2">
      <c r="A17232" s="4"/>
    </row>
    <row r="17233" spans="1:1" x14ac:dyDescent="0.2">
      <c r="A17233" s="4"/>
    </row>
    <row r="17234" spans="1:1" x14ac:dyDescent="0.2">
      <c r="A17234" s="4"/>
    </row>
    <row r="17235" spans="1:1" x14ac:dyDescent="0.2">
      <c r="A17235" s="4"/>
    </row>
    <row r="17236" spans="1:1" x14ac:dyDescent="0.2">
      <c r="A17236" s="4"/>
    </row>
    <row r="17237" spans="1:1" x14ac:dyDescent="0.2">
      <c r="A17237" s="4"/>
    </row>
    <row r="17238" spans="1:1" x14ac:dyDescent="0.2">
      <c r="A17238" s="4"/>
    </row>
    <row r="17239" spans="1:1" x14ac:dyDescent="0.2">
      <c r="A17239" s="4"/>
    </row>
    <row r="17240" spans="1:1" x14ac:dyDescent="0.2">
      <c r="A17240" s="4"/>
    </row>
    <row r="17241" spans="1:1" x14ac:dyDescent="0.2">
      <c r="A17241" s="4"/>
    </row>
    <row r="17242" spans="1:1" x14ac:dyDescent="0.2">
      <c r="A17242" s="4"/>
    </row>
    <row r="17243" spans="1:1" x14ac:dyDescent="0.2">
      <c r="A17243" s="4"/>
    </row>
    <row r="17244" spans="1:1" x14ac:dyDescent="0.2">
      <c r="A17244" s="4"/>
    </row>
    <row r="17245" spans="1:1" x14ac:dyDescent="0.2">
      <c r="A17245" s="4"/>
    </row>
    <row r="17246" spans="1:1" x14ac:dyDescent="0.2">
      <c r="A17246" s="4"/>
    </row>
    <row r="17247" spans="1:1" x14ac:dyDescent="0.2">
      <c r="A17247" s="4"/>
    </row>
    <row r="17248" spans="1:1" x14ac:dyDescent="0.2">
      <c r="A17248" s="4"/>
    </row>
    <row r="17249" spans="1:1" x14ac:dyDescent="0.2">
      <c r="A17249" s="4"/>
    </row>
    <row r="17250" spans="1:1" x14ac:dyDescent="0.2">
      <c r="A17250" s="4"/>
    </row>
    <row r="17251" spans="1:1" x14ac:dyDescent="0.2">
      <c r="A17251" s="4"/>
    </row>
    <row r="17252" spans="1:1" x14ac:dyDescent="0.2">
      <c r="A17252" s="4"/>
    </row>
    <row r="17253" spans="1:1" x14ac:dyDescent="0.2">
      <c r="A17253" s="4"/>
    </row>
    <row r="17254" spans="1:1" x14ac:dyDescent="0.2">
      <c r="A17254" s="4"/>
    </row>
    <row r="17255" spans="1:1" x14ac:dyDescent="0.2">
      <c r="A17255" s="4"/>
    </row>
    <row r="17256" spans="1:1" x14ac:dyDescent="0.2">
      <c r="A17256" s="4"/>
    </row>
    <row r="17257" spans="1:1" x14ac:dyDescent="0.2">
      <c r="A17257" s="4"/>
    </row>
    <row r="17258" spans="1:1" x14ac:dyDescent="0.2">
      <c r="A17258" s="4"/>
    </row>
    <row r="17259" spans="1:1" x14ac:dyDescent="0.2">
      <c r="A17259" s="4"/>
    </row>
    <row r="17260" spans="1:1" x14ac:dyDescent="0.2">
      <c r="A17260" s="4"/>
    </row>
    <row r="17261" spans="1:1" x14ac:dyDescent="0.2">
      <c r="A17261" s="4"/>
    </row>
    <row r="17262" spans="1:1" x14ac:dyDescent="0.2">
      <c r="A17262" s="4"/>
    </row>
    <row r="17263" spans="1:1" x14ac:dyDescent="0.2">
      <c r="A17263" s="4"/>
    </row>
    <row r="17264" spans="1:1" x14ac:dyDescent="0.2">
      <c r="A17264" s="4"/>
    </row>
    <row r="17265" spans="1:1" x14ac:dyDescent="0.2">
      <c r="A17265" s="4"/>
    </row>
    <row r="17266" spans="1:1" x14ac:dyDescent="0.2">
      <c r="A17266" s="4"/>
    </row>
    <row r="17267" spans="1:1" x14ac:dyDescent="0.2">
      <c r="A17267" s="4"/>
    </row>
    <row r="17268" spans="1:1" x14ac:dyDescent="0.2">
      <c r="A17268" s="4"/>
    </row>
    <row r="17269" spans="1:1" x14ac:dyDescent="0.2">
      <c r="A17269" s="4"/>
    </row>
    <row r="17270" spans="1:1" x14ac:dyDescent="0.2">
      <c r="A17270" s="4"/>
    </row>
    <row r="17271" spans="1:1" x14ac:dyDescent="0.2">
      <c r="A17271" s="4"/>
    </row>
    <row r="17272" spans="1:1" x14ac:dyDescent="0.2">
      <c r="A17272" s="4"/>
    </row>
    <row r="17273" spans="1:1" x14ac:dyDescent="0.2">
      <c r="A17273" s="4"/>
    </row>
    <row r="17274" spans="1:1" x14ac:dyDescent="0.2">
      <c r="A17274" s="4"/>
    </row>
    <row r="17275" spans="1:1" x14ac:dyDescent="0.2">
      <c r="A17275" s="4"/>
    </row>
    <row r="17276" spans="1:1" x14ac:dyDescent="0.2">
      <c r="A17276" s="4"/>
    </row>
    <row r="17277" spans="1:1" x14ac:dyDescent="0.2">
      <c r="A17277" s="4"/>
    </row>
    <row r="17278" spans="1:1" x14ac:dyDescent="0.2">
      <c r="A17278" s="4"/>
    </row>
    <row r="17279" spans="1:1" x14ac:dyDescent="0.2">
      <c r="A17279" s="4"/>
    </row>
    <row r="17280" spans="1:1" x14ac:dyDescent="0.2">
      <c r="A17280" s="4"/>
    </row>
    <row r="17281" spans="1:1" x14ac:dyDescent="0.2">
      <c r="A17281" s="4"/>
    </row>
    <row r="17282" spans="1:1" x14ac:dyDescent="0.2">
      <c r="A17282" s="4"/>
    </row>
    <row r="17283" spans="1:1" x14ac:dyDescent="0.2">
      <c r="A17283" s="4"/>
    </row>
    <row r="17284" spans="1:1" x14ac:dyDescent="0.2">
      <c r="A17284" s="4"/>
    </row>
    <row r="17285" spans="1:1" x14ac:dyDescent="0.2">
      <c r="A17285" s="4"/>
    </row>
    <row r="17286" spans="1:1" x14ac:dyDescent="0.2">
      <c r="A17286" s="4"/>
    </row>
    <row r="17287" spans="1:1" x14ac:dyDescent="0.2">
      <c r="A17287" s="4"/>
    </row>
    <row r="17288" spans="1:1" x14ac:dyDescent="0.2">
      <c r="A17288" s="4"/>
    </row>
    <row r="17289" spans="1:1" x14ac:dyDescent="0.2">
      <c r="A17289" s="4"/>
    </row>
    <row r="17290" spans="1:1" x14ac:dyDescent="0.2">
      <c r="A17290" s="4"/>
    </row>
    <row r="17291" spans="1:1" x14ac:dyDescent="0.2">
      <c r="A17291" s="4"/>
    </row>
    <row r="17292" spans="1:1" x14ac:dyDescent="0.2">
      <c r="A17292" s="4"/>
    </row>
    <row r="17293" spans="1:1" x14ac:dyDescent="0.2">
      <c r="A17293" s="4"/>
    </row>
    <row r="17294" spans="1:1" x14ac:dyDescent="0.2">
      <c r="A17294" s="4"/>
    </row>
    <row r="17295" spans="1:1" x14ac:dyDescent="0.2">
      <c r="A17295" s="4"/>
    </row>
    <row r="17296" spans="1:1" x14ac:dyDescent="0.2">
      <c r="A17296" s="4"/>
    </row>
    <row r="17297" spans="1:1" x14ac:dyDescent="0.2">
      <c r="A17297" s="4"/>
    </row>
    <row r="17298" spans="1:1" x14ac:dyDescent="0.2">
      <c r="A17298" s="4"/>
    </row>
    <row r="17299" spans="1:1" x14ac:dyDescent="0.2">
      <c r="A17299" s="4"/>
    </row>
    <row r="17300" spans="1:1" x14ac:dyDescent="0.2">
      <c r="A17300" s="4"/>
    </row>
    <row r="17301" spans="1:1" x14ac:dyDescent="0.2">
      <c r="A17301" s="4"/>
    </row>
    <row r="17302" spans="1:1" x14ac:dyDescent="0.2">
      <c r="A17302" s="4"/>
    </row>
    <row r="17303" spans="1:1" x14ac:dyDescent="0.2">
      <c r="A17303" s="4"/>
    </row>
    <row r="17304" spans="1:1" x14ac:dyDescent="0.2">
      <c r="A17304" s="4"/>
    </row>
    <row r="17305" spans="1:1" x14ac:dyDescent="0.2">
      <c r="A17305" s="4"/>
    </row>
    <row r="17306" spans="1:1" x14ac:dyDescent="0.2">
      <c r="A17306" s="4"/>
    </row>
    <row r="17307" spans="1:1" x14ac:dyDescent="0.2">
      <c r="A17307" s="4"/>
    </row>
    <row r="17308" spans="1:1" x14ac:dyDescent="0.2">
      <c r="A17308" s="4"/>
    </row>
    <row r="17309" spans="1:1" x14ac:dyDescent="0.2">
      <c r="A17309" s="4"/>
    </row>
    <row r="17310" spans="1:1" x14ac:dyDescent="0.2">
      <c r="A17310" s="4"/>
    </row>
    <row r="17311" spans="1:1" x14ac:dyDescent="0.2">
      <c r="A17311" s="4"/>
    </row>
    <row r="17312" spans="1:1" x14ac:dyDescent="0.2">
      <c r="A17312" s="4"/>
    </row>
    <row r="17313" spans="1:1" x14ac:dyDescent="0.2">
      <c r="A17313" s="4"/>
    </row>
    <row r="17314" spans="1:1" x14ac:dyDescent="0.2">
      <c r="A17314" s="4"/>
    </row>
    <row r="17315" spans="1:1" x14ac:dyDescent="0.2">
      <c r="A17315" s="4"/>
    </row>
    <row r="17316" spans="1:1" x14ac:dyDescent="0.2">
      <c r="A17316" s="4"/>
    </row>
    <row r="17317" spans="1:1" x14ac:dyDescent="0.2">
      <c r="A17317" s="4"/>
    </row>
    <row r="17318" spans="1:1" x14ac:dyDescent="0.2">
      <c r="A17318" s="4"/>
    </row>
    <row r="17319" spans="1:1" x14ac:dyDescent="0.2">
      <c r="A17319" s="4"/>
    </row>
    <row r="17320" spans="1:1" x14ac:dyDescent="0.2">
      <c r="A17320" s="4"/>
    </row>
    <row r="17321" spans="1:1" x14ac:dyDescent="0.2">
      <c r="A17321" s="4"/>
    </row>
    <row r="17322" spans="1:1" x14ac:dyDescent="0.2">
      <c r="A17322" s="4"/>
    </row>
    <row r="17323" spans="1:1" x14ac:dyDescent="0.2">
      <c r="A17323" s="4"/>
    </row>
    <row r="17324" spans="1:1" x14ac:dyDescent="0.2">
      <c r="A17324" s="4"/>
    </row>
    <row r="17325" spans="1:1" x14ac:dyDescent="0.2">
      <c r="A17325" s="4"/>
    </row>
    <row r="17326" spans="1:1" x14ac:dyDescent="0.2">
      <c r="A17326" s="4"/>
    </row>
    <row r="17327" spans="1:1" x14ac:dyDescent="0.2">
      <c r="A17327" s="4"/>
    </row>
    <row r="17328" spans="1:1" x14ac:dyDescent="0.2">
      <c r="A17328" s="4"/>
    </row>
    <row r="17329" spans="1:1" x14ac:dyDescent="0.2">
      <c r="A17329" s="4"/>
    </row>
    <row r="17330" spans="1:1" x14ac:dyDescent="0.2">
      <c r="A17330" s="4"/>
    </row>
    <row r="17331" spans="1:1" x14ac:dyDescent="0.2">
      <c r="A17331" s="4"/>
    </row>
    <row r="17332" spans="1:1" x14ac:dyDescent="0.2">
      <c r="A17332" s="4"/>
    </row>
    <row r="17333" spans="1:1" x14ac:dyDescent="0.2">
      <c r="A17333" s="4"/>
    </row>
    <row r="17334" spans="1:1" x14ac:dyDescent="0.2">
      <c r="A17334" s="4"/>
    </row>
    <row r="17335" spans="1:1" x14ac:dyDescent="0.2">
      <c r="A17335" s="4"/>
    </row>
    <row r="17336" spans="1:1" x14ac:dyDescent="0.2">
      <c r="A17336" s="4"/>
    </row>
    <row r="17337" spans="1:1" x14ac:dyDescent="0.2">
      <c r="A17337" s="4"/>
    </row>
    <row r="17338" spans="1:1" x14ac:dyDescent="0.2">
      <c r="A17338" s="4"/>
    </row>
    <row r="17339" spans="1:1" x14ac:dyDescent="0.2">
      <c r="A17339" s="4"/>
    </row>
    <row r="17340" spans="1:1" x14ac:dyDescent="0.2">
      <c r="A17340" s="4"/>
    </row>
    <row r="17341" spans="1:1" x14ac:dyDescent="0.2">
      <c r="A17341" s="4"/>
    </row>
    <row r="17342" spans="1:1" x14ac:dyDescent="0.2">
      <c r="A17342" s="4"/>
    </row>
    <row r="17343" spans="1:1" x14ac:dyDescent="0.2">
      <c r="A17343" s="4"/>
    </row>
    <row r="17344" spans="1:1" x14ac:dyDescent="0.2">
      <c r="A17344" s="4"/>
    </row>
    <row r="17345" spans="1:1" x14ac:dyDescent="0.2">
      <c r="A17345" s="4"/>
    </row>
    <row r="17346" spans="1:1" x14ac:dyDescent="0.2">
      <c r="A17346" s="4"/>
    </row>
    <row r="17347" spans="1:1" x14ac:dyDescent="0.2">
      <c r="A17347" s="4"/>
    </row>
    <row r="17348" spans="1:1" x14ac:dyDescent="0.2">
      <c r="A17348" s="4"/>
    </row>
    <row r="17349" spans="1:1" x14ac:dyDescent="0.2">
      <c r="A17349" s="4"/>
    </row>
    <row r="17350" spans="1:1" x14ac:dyDescent="0.2">
      <c r="A17350" s="4"/>
    </row>
    <row r="17351" spans="1:1" x14ac:dyDescent="0.2">
      <c r="A17351" s="4"/>
    </row>
    <row r="17352" spans="1:1" x14ac:dyDescent="0.2">
      <c r="A17352" s="4"/>
    </row>
    <row r="17353" spans="1:1" x14ac:dyDescent="0.2">
      <c r="A17353" s="4"/>
    </row>
    <row r="17354" spans="1:1" x14ac:dyDescent="0.2">
      <c r="A17354" s="4"/>
    </row>
    <row r="17355" spans="1:1" x14ac:dyDescent="0.2">
      <c r="A17355" s="4"/>
    </row>
    <row r="17356" spans="1:1" x14ac:dyDescent="0.2">
      <c r="A17356" s="4"/>
    </row>
    <row r="17357" spans="1:1" x14ac:dyDescent="0.2">
      <c r="A17357" s="4"/>
    </row>
    <row r="17358" spans="1:1" x14ac:dyDescent="0.2">
      <c r="A17358" s="4"/>
    </row>
    <row r="17359" spans="1:1" x14ac:dyDescent="0.2">
      <c r="A17359" s="4"/>
    </row>
    <row r="17360" spans="1:1" x14ac:dyDescent="0.2">
      <c r="A17360" s="4"/>
    </row>
    <row r="17361" spans="1:1" x14ac:dyDescent="0.2">
      <c r="A17361" s="4"/>
    </row>
    <row r="17362" spans="1:1" x14ac:dyDescent="0.2">
      <c r="A17362" s="4"/>
    </row>
    <row r="17363" spans="1:1" x14ac:dyDescent="0.2">
      <c r="A17363" s="4"/>
    </row>
    <row r="17364" spans="1:1" x14ac:dyDescent="0.2">
      <c r="A17364" s="4"/>
    </row>
    <row r="17365" spans="1:1" x14ac:dyDescent="0.2">
      <c r="A17365" s="4"/>
    </row>
    <row r="17366" spans="1:1" x14ac:dyDescent="0.2">
      <c r="A17366" s="4"/>
    </row>
    <row r="17367" spans="1:1" x14ac:dyDescent="0.2">
      <c r="A17367" s="4"/>
    </row>
    <row r="17368" spans="1:1" x14ac:dyDescent="0.2">
      <c r="A17368" s="4"/>
    </row>
    <row r="17369" spans="1:1" x14ac:dyDescent="0.2">
      <c r="A17369" s="4"/>
    </row>
    <row r="17370" spans="1:1" x14ac:dyDescent="0.2">
      <c r="A17370" s="4"/>
    </row>
    <row r="17371" spans="1:1" x14ac:dyDescent="0.2">
      <c r="A17371" s="4"/>
    </row>
    <row r="17372" spans="1:1" x14ac:dyDescent="0.2">
      <c r="A17372" s="4"/>
    </row>
    <row r="17373" spans="1:1" x14ac:dyDescent="0.2">
      <c r="A17373" s="4"/>
    </row>
    <row r="17374" spans="1:1" x14ac:dyDescent="0.2">
      <c r="A17374" s="4"/>
    </row>
    <row r="17375" spans="1:1" x14ac:dyDescent="0.2">
      <c r="A17375" s="4"/>
    </row>
    <row r="17376" spans="1:1" x14ac:dyDescent="0.2">
      <c r="A17376" s="4"/>
    </row>
    <row r="17377" spans="1:1" x14ac:dyDescent="0.2">
      <c r="A17377" s="4"/>
    </row>
    <row r="17378" spans="1:1" x14ac:dyDescent="0.2">
      <c r="A17378" s="4"/>
    </row>
    <row r="17379" spans="1:1" x14ac:dyDescent="0.2">
      <c r="A17379" s="4"/>
    </row>
    <row r="17380" spans="1:1" x14ac:dyDescent="0.2">
      <c r="A17380" s="4"/>
    </row>
    <row r="17381" spans="1:1" x14ac:dyDescent="0.2">
      <c r="A17381" s="4"/>
    </row>
    <row r="17382" spans="1:1" x14ac:dyDescent="0.2">
      <c r="A17382" s="4"/>
    </row>
    <row r="17383" spans="1:1" x14ac:dyDescent="0.2">
      <c r="A17383" s="4"/>
    </row>
    <row r="17384" spans="1:1" x14ac:dyDescent="0.2">
      <c r="A17384" s="4"/>
    </row>
    <row r="17385" spans="1:1" x14ac:dyDescent="0.2">
      <c r="A17385" s="4"/>
    </row>
    <row r="17386" spans="1:1" x14ac:dyDescent="0.2">
      <c r="A17386" s="4"/>
    </row>
    <row r="17387" spans="1:1" x14ac:dyDescent="0.2">
      <c r="A17387" s="4"/>
    </row>
    <row r="17388" spans="1:1" x14ac:dyDescent="0.2">
      <c r="A17388" s="4"/>
    </row>
    <row r="17389" spans="1:1" x14ac:dyDescent="0.2">
      <c r="A17389" s="4"/>
    </row>
    <row r="17390" spans="1:1" x14ac:dyDescent="0.2">
      <c r="A17390" s="4"/>
    </row>
    <row r="17391" spans="1:1" x14ac:dyDescent="0.2">
      <c r="A17391" s="4"/>
    </row>
    <row r="17392" spans="1:1" x14ac:dyDescent="0.2">
      <c r="A17392" s="4"/>
    </row>
    <row r="17393" spans="1:1" x14ac:dyDescent="0.2">
      <c r="A17393" s="4"/>
    </row>
    <row r="17394" spans="1:1" x14ac:dyDescent="0.2">
      <c r="A17394" s="4"/>
    </row>
    <row r="17395" spans="1:1" x14ac:dyDescent="0.2">
      <c r="A17395" s="4"/>
    </row>
    <row r="17396" spans="1:1" x14ac:dyDescent="0.2">
      <c r="A17396" s="4"/>
    </row>
    <row r="17397" spans="1:1" x14ac:dyDescent="0.2">
      <c r="A17397" s="4"/>
    </row>
    <row r="17398" spans="1:1" x14ac:dyDescent="0.2">
      <c r="A17398" s="4"/>
    </row>
    <row r="17399" spans="1:1" x14ac:dyDescent="0.2">
      <c r="A17399" s="4"/>
    </row>
    <row r="17400" spans="1:1" x14ac:dyDescent="0.2">
      <c r="A17400" s="4"/>
    </row>
    <row r="17401" spans="1:1" x14ac:dyDescent="0.2">
      <c r="A17401" s="4"/>
    </row>
    <row r="17402" spans="1:1" x14ac:dyDescent="0.2">
      <c r="A17402" s="4"/>
    </row>
    <row r="17403" spans="1:1" x14ac:dyDescent="0.2">
      <c r="A17403" s="4"/>
    </row>
    <row r="17404" spans="1:1" x14ac:dyDescent="0.2">
      <c r="A17404" s="4"/>
    </row>
    <row r="17405" spans="1:1" x14ac:dyDescent="0.2">
      <c r="A17405" s="4"/>
    </row>
    <row r="17406" spans="1:1" x14ac:dyDescent="0.2">
      <c r="A17406" s="4"/>
    </row>
    <row r="17407" spans="1:1" x14ac:dyDescent="0.2">
      <c r="A17407" s="4"/>
    </row>
    <row r="17408" spans="1:1" x14ac:dyDescent="0.2">
      <c r="A17408" s="4"/>
    </row>
    <row r="17409" spans="1:1" x14ac:dyDescent="0.2">
      <c r="A17409" s="4"/>
    </row>
    <row r="17410" spans="1:1" x14ac:dyDescent="0.2">
      <c r="A17410" s="4"/>
    </row>
    <row r="17411" spans="1:1" x14ac:dyDescent="0.2">
      <c r="A17411" s="4"/>
    </row>
    <row r="17412" spans="1:1" x14ac:dyDescent="0.2">
      <c r="A17412" s="4"/>
    </row>
    <row r="17413" spans="1:1" x14ac:dyDescent="0.2">
      <c r="A17413" s="4"/>
    </row>
    <row r="17414" spans="1:1" x14ac:dyDescent="0.2">
      <c r="A17414" s="4"/>
    </row>
    <row r="17415" spans="1:1" x14ac:dyDescent="0.2">
      <c r="A17415" s="4"/>
    </row>
    <row r="17416" spans="1:1" x14ac:dyDescent="0.2">
      <c r="A17416" s="4"/>
    </row>
    <row r="17417" spans="1:1" x14ac:dyDescent="0.2">
      <c r="A17417" s="4"/>
    </row>
    <row r="17418" spans="1:1" x14ac:dyDescent="0.2">
      <c r="A17418" s="4"/>
    </row>
    <row r="17419" spans="1:1" x14ac:dyDescent="0.2">
      <c r="A17419" s="4"/>
    </row>
    <row r="17420" spans="1:1" x14ac:dyDescent="0.2">
      <c r="A17420" s="4"/>
    </row>
    <row r="17421" spans="1:1" x14ac:dyDescent="0.2">
      <c r="A17421" s="4"/>
    </row>
    <row r="17422" spans="1:1" x14ac:dyDescent="0.2">
      <c r="A17422" s="4"/>
    </row>
    <row r="17423" spans="1:1" x14ac:dyDescent="0.2">
      <c r="A17423" s="4"/>
    </row>
    <row r="17424" spans="1:1" x14ac:dyDescent="0.2">
      <c r="A17424" s="4"/>
    </row>
    <row r="17425" spans="1:1" x14ac:dyDescent="0.2">
      <c r="A17425" s="4"/>
    </row>
    <row r="17426" spans="1:1" x14ac:dyDescent="0.2">
      <c r="A17426" s="4"/>
    </row>
    <row r="17427" spans="1:1" x14ac:dyDescent="0.2">
      <c r="A17427" s="4"/>
    </row>
    <row r="17428" spans="1:1" x14ac:dyDescent="0.2">
      <c r="A17428" s="4"/>
    </row>
    <row r="17429" spans="1:1" x14ac:dyDescent="0.2">
      <c r="A17429" s="4"/>
    </row>
    <row r="17430" spans="1:1" x14ac:dyDescent="0.2">
      <c r="A17430" s="4"/>
    </row>
    <row r="17431" spans="1:1" x14ac:dyDescent="0.2">
      <c r="A17431" s="4"/>
    </row>
    <row r="17432" spans="1:1" x14ac:dyDescent="0.2">
      <c r="A17432" s="4"/>
    </row>
    <row r="17433" spans="1:1" x14ac:dyDescent="0.2">
      <c r="A17433" s="4"/>
    </row>
    <row r="17434" spans="1:1" x14ac:dyDescent="0.2">
      <c r="A17434" s="4"/>
    </row>
    <row r="17435" spans="1:1" x14ac:dyDescent="0.2">
      <c r="A17435" s="4"/>
    </row>
    <row r="17436" spans="1:1" x14ac:dyDescent="0.2">
      <c r="A17436" s="4"/>
    </row>
    <row r="17437" spans="1:1" x14ac:dyDescent="0.2">
      <c r="A17437" s="4"/>
    </row>
    <row r="17438" spans="1:1" x14ac:dyDescent="0.2">
      <c r="A17438" s="4"/>
    </row>
    <row r="17439" spans="1:1" x14ac:dyDescent="0.2">
      <c r="A17439" s="4"/>
    </row>
    <row r="17440" spans="1:1" x14ac:dyDescent="0.2">
      <c r="A17440" s="4"/>
    </row>
    <row r="17441" spans="1:1" x14ac:dyDescent="0.2">
      <c r="A17441" s="4"/>
    </row>
    <row r="17442" spans="1:1" x14ac:dyDescent="0.2">
      <c r="A17442" s="4"/>
    </row>
    <row r="17443" spans="1:1" x14ac:dyDescent="0.2">
      <c r="A17443" s="4"/>
    </row>
    <row r="17444" spans="1:1" x14ac:dyDescent="0.2">
      <c r="A17444" s="4"/>
    </row>
    <row r="17445" spans="1:1" x14ac:dyDescent="0.2">
      <c r="A17445" s="4"/>
    </row>
    <row r="17446" spans="1:1" x14ac:dyDescent="0.2">
      <c r="A17446" s="4"/>
    </row>
    <row r="17447" spans="1:1" x14ac:dyDescent="0.2">
      <c r="A17447" s="4"/>
    </row>
    <row r="17448" spans="1:1" x14ac:dyDescent="0.2">
      <c r="A17448" s="4"/>
    </row>
    <row r="17449" spans="1:1" x14ac:dyDescent="0.2">
      <c r="A17449" s="4"/>
    </row>
    <row r="17450" spans="1:1" x14ac:dyDescent="0.2">
      <c r="A17450" s="4"/>
    </row>
    <row r="17451" spans="1:1" x14ac:dyDescent="0.2">
      <c r="A17451" s="4"/>
    </row>
    <row r="17452" spans="1:1" x14ac:dyDescent="0.2">
      <c r="A17452" s="4"/>
    </row>
    <row r="17453" spans="1:1" x14ac:dyDescent="0.2">
      <c r="A17453" s="4"/>
    </row>
    <row r="17454" spans="1:1" x14ac:dyDescent="0.2">
      <c r="A17454" s="4"/>
    </row>
    <row r="17455" spans="1:1" x14ac:dyDescent="0.2">
      <c r="A17455" s="4"/>
    </row>
    <row r="17456" spans="1:1" x14ac:dyDescent="0.2">
      <c r="A17456" s="4"/>
    </row>
    <row r="17457" spans="1:1" x14ac:dyDescent="0.2">
      <c r="A17457" s="4"/>
    </row>
    <row r="17458" spans="1:1" x14ac:dyDescent="0.2">
      <c r="A17458" s="4"/>
    </row>
    <row r="17459" spans="1:1" x14ac:dyDescent="0.2">
      <c r="A17459" s="4"/>
    </row>
    <row r="17460" spans="1:1" x14ac:dyDescent="0.2">
      <c r="A17460" s="4"/>
    </row>
    <row r="17461" spans="1:1" x14ac:dyDescent="0.2">
      <c r="A17461" s="4"/>
    </row>
    <row r="17462" spans="1:1" x14ac:dyDescent="0.2">
      <c r="A17462" s="4"/>
    </row>
    <row r="17463" spans="1:1" x14ac:dyDescent="0.2">
      <c r="A17463" s="4"/>
    </row>
    <row r="17464" spans="1:1" x14ac:dyDescent="0.2">
      <c r="A17464" s="4"/>
    </row>
    <row r="17465" spans="1:1" x14ac:dyDescent="0.2">
      <c r="A17465" s="4"/>
    </row>
    <row r="17466" spans="1:1" x14ac:dyDescent="0.2">
      <c r="A17466" s="4"/>
    </row>
    <row r="17467" spans="1:1" x14ac:dyDescent="0.2">
      <c r="A17467" s="4"/>
    </row>
    <row r="17468" spans="1:1" x14ac:dyDescent="0.2">
      <c r="A17468" s="4"/>
    </row>
    <row r="17469" spans="1:1" x14ac:dyDescent="0.2">
      <c r="A17469" s="4"/>
    </row>
    <row r="17470" spans="1:1" x14ac:dyDescent="0.2">
      <c r="A17470" s="4"/>
    </row>
    <row r="17471" spans="1:1" x14ac:dyDescent="0.2">
      <c r="A17471" s="4"/>
    </row>
    <row r="17472" spans="1:1" x14ac:dyDescent="0.2">
      <c r="A17472" s="4"/>
    </row>
    <row r="17473" spans="1:1" x14ac:dyDescent="0.2">
      <c r="A17473" s="4"/>
    </row>
    <row r="17474" spans="1:1" x14ac:dyDescent="0.2">
      <c r="A17474" s="4"/>
    </row>
    <row r="17475" spans="1:1" x14ac:dyDescent="0.2">
      <c r="A17475" s="4"/>
    </row>
    <row r="17476" spans="1:1" x14ac:dyDescent="0.2">
      <c r="A17476" s="4"/>
    </row>
    <row r="17477" spans="1:1" x14ac:dyDescent="0.2">
      <c r="A17477" s="4"/>
    </row>
    <row r="17478" spans="1:1" x14ac:dyDescent="0.2">
      <c r="A17478" s="4"/>
    </row>
    <row r="17479" spans="1:1" x14ac:dyDescent="0.2">
      <c r="A17479" s="4"/>
    </row>
    <row r="17480" spans="1:1" x14ac:dyDescent="0.2">
      <c r="A17480" s="4"/>
    </row>
    <row r="17481" spans="1:1" x14ac:dyDescent="0.2">
      <c r="A17481" s="4"/>
    </row>
    <row r="17482" spans="1:1" x14ac:dyDescent="0.2">
      <c r="A17482" s="4"/>
    </row>
    <row r="17483" spans="1:1" x14ac:dyDescent="0.2">
      <c r="A17483" s="4"/>
    </row>
    <row r="17484" spans="1:1" x14ac:dyDescent="0.2">
      <c r="A17484" s="4"/>
    </row>
    <row r="17485" spans="1:1" x14ac:dyDescent="0.2">
      <c r="A17485" s="4"/>
    </row>
    <row r="17486" spans="1:1" x14ac:dyDescent="0.2">
      <c r="A17486" s="4"/>
    </row>
    <row r="17487" spans="1:1" x14ac:dyDescent="0.2">
      <c r="A17487" s="4"/>
    </row>
    <row r="17488" spans="1:1" x14ac:dyDescent="0.2">
      <c r="A17488" s="4"/>
    </row>
    <row r="17489" spans="1:1" x14ac:dyDescent="0.2">
      <c r="A17489" s="4"/>
    </row>
    <row r="17490" spans="1:1" x14ac:dyDescent="0.2">
      <c r="A17490" s="4"/>
    </row>
    <row r="17491" spans="1:1" x14ac:dyDescent="0.2">
      <c r="A17491" s="4"/>
    </row>
    <row r="17492" spans="1:1" x14ac:dyDescent="0.2">
      <c r="A17492" s="4"/>
    </row>
    <row r="17493" spans="1:1" x14ac:dyDescent="0.2">
      <c r="A17493" s="4"/>
    </row>
    <row r="17494" spans="1:1" x14ac:dyDescent="0.2">
      <c r="A17494" s="4"/>
    </row>
    <row r="17495" spans="1:1" x14ac:dyDescent="0.2">
      <c r="A17495" s="4"/>
    </row>
    <row r="17496" spans="1:1" x14ac:dyDescent="0.2">
      <c r="A17496" s="4"/>
    </row>
    <row r="17497" spans="1:1" x14ac:dyDescent="0.2">
      <c r="A17497" s="4"/>
    </row>
    <row r="17498" spans="1:1" x14ac:dyDescent="0.2">
      <c r="A17498" s="4"/>
    </row>
    <row r="17499" spans="1:1" x14ac:dyDescent="0.2">
      <c r="A17499" s="4"/>
    </row>
    <row r="17500" spans="1:1" x14ac:dyDescent="0.2">
      <c r="A17500" s="4"/>
    </row>
    <row r="17501" spans="1:1" x14ac:dyDescent="0.2">
      <c r="A17501" s="4"/>
    </row>
    <row r="17502" spans="1:1" x14ac:dyDescent="0.2">
      <c r="A17502" s="4"/>
    </row>
    <row r="17503" spans="1:1" x14ac:dyDescent="0.2">
      <c r="A17503" s="4"/>
    </row>
    <row r="17504" spans="1:1" x14ac:dyDescent="0.2">
      <c r="A17504" s="4"/>
    </row>
    <row r="17505" spans="1:1" x14ac:dyDescent="0.2">
      <c r="A17505" s="4"/>
    </row>
    <row r="17506" spans="1:1" x14ac:dyDescent="0.2">
      <c r="A17506" s="4"/>
    </row>
    <row r="17507" spans="1:1" x14ac:dyDescent="0.2">
      <c r="A17507" s="4"/>
    </row>
    <row r="17508" spans="1:1" x14ac:dyDescent="0.2">
      <c r="A17508" s="4"/>
    </row>
    <row r="17509" spans="1:1" x14ac:dyDescent="0.2">
      <c r="A17509" s="4"/>
    </row>
    <row r="17510" spans="1:1" x14ac:dyDescent="0.2">
      <c r="A17510" s="4"/>
    </row>
    <row r="17511" spans="1:1" x14ac:dyDescent="0.2">
      <c r="A17511" s="4"/>
    </row>
    <row r="17512" spans="1:1" x14ac:dyDescent="0.2">
      <c r="A17512" s="4"/>
    </row>
    <row r="17513" spans="1:1" x14ac:dyDescent="0.2">
      <c r="A17513" s="4"/>
    </row>
    <row r="17514" spans="1:1" x14ac:dyDescent="0.2">
      <c r="A17514" s="4"/>
    </row>
    <row r="17515" spans="1:1" x14ac:dyDescent="0.2">
      <c r="A17515" s="4"/>
    </row>
    <row r="17516" spans="1:1" x14ac:dyDescent="0.2">
      <c r="A17516" s="4"/>
    </row>
    <row r="17517" spans="1:1" x14ac:dyDescent="0.2">
      <c r="A17517" s="4"/>
    </row>
    <row r="17518" spans="1:1" x14ac:dyDescent="0.2">
      <c r="A17518" s="4"/>
    </row>
    <row r="17519" spans="1:1" x14ac:dyDescent="0.2">
      <c r="A17519" s="4"/>
    </row>
    <row r="17520" spans="1:1" x14ac:dyDescent="0.2">
      <c r="A17520" s="4"/>
    </row>
    <row r="17521" spans="1:1" x14ac:dyDescent="0.2">
      <c r="A17521" s="4"/>
    </row>
    <row r="17522" spans="1:1" x14ac:dyDescent="0.2">
      <c r="A17522" s="4"/>
    </row>
    <row r="17523" spans="1:1" x14ac:dyDescent="0.2">
      <c r="A17523" s="4"/>
    </row>
    <row r="17524" spans="1:1" x14ac:dyDescent="0.2">
      <c r="A17524" s="4"/>
    </row>
    <row r="17525" spans="1:1" x14ac:dyDescent="0.2">
      <c r="A17525" s="4"/>
    </row>
    <row r="17526" spans="1:1" x14ac:dyDescent="0.2">
      <c r="A17526" s="4"/>
    </row>
    <row r="17527" spans="1:1" x14ac:dyDescent="0.2">
      <c r="A17527" s="4"/>
    </row>
    <row r="17528" spans="1:1" x14ac:dyDescent="0.2">
      <c r="A17528" s="4"/>
    </row>
    <row r="17529" spans="1:1" x14ac:dyDescent="0.2">
      <c r="A17529" s="4"/>
    </row>
    <row r="17530" spans="1:1" x14ac:dyDescent="0.2">
      <c r="A17530" s="4"/>
    </row>
    <row r="17531" spans="1:1" x14ac:dyDescent="0.2">
      <c r="A17531" s="4"/>
    </row>
    <row r="17532" spans="1:1" x14ac:dyDescent="0.2">
      <c r="A17532" s="4"/>
    </row>
    <row r="17533" spans="1:1" x14ac:dyDescent="0.2">
      <c r="A17533" s="4"/>
    </row>
    <row r="17534" spans="1:1" x14ac:dyDescent="0.2">
      <c r="A17534" s="4"/>
    </row>
    <row r="17535" spans="1:1" x14ac:dyDescent="0.2">
      <c r="A17535" s="4"/>
    </row>
    <row r="17536" spans="1:1" x14ac:dyDescent="0.2">
      <c r="A17536" s="4"/>
    </row>
    <row r="17537" spans="1:1" x14ac:dyDescent="0.2">
      <c r="A17537" s="4"/>
    </row>
    <row r="17538" spans="1:1" x14ac:dyDescent="0.2">
      <c r="A17538" s="4"/>
    </row>
    <row r="17539" spans="1:1" x14ac:dyDescent="0.2">
      <c r="A17539" s="4"/>
    </row>
    <row r="17540" spans="1:1" x14ac:dyDescent="0.2">
      <c r="A17540" s="4"/>
    </row>
    <row r="17541" spans="1:1" x14ac:dyDescent="0.2">
      <c r="A17541" s="4"/>
    </row>
    <row r="17542" spans="1:1" x14ac:dyDescent="0.2">
      <c r="A17542" s="4"/>
    </row>
    <row r="17543" spans="1:1" x14ac:dyDescent="0.2">
      <c r="A17543" s="4"/>
    </row>
    <row r="17544" spans="1:1" x14ac:dyDescent="0.2">
      <c r="A17544" s="4"/>
    </row>
    <row r="17545" spans="1:1" x14ac:dyDescent="0.2">
      <c r="A17545" s="4"/>
    </row>
    <row r="17546" spans="1:1" x14ac:dyDescent="0.2">
      <c r="A17546" s="4"/>
    </row>
    <row r="17547" spans="1:1" x14ac:dyDescent="0.2">
      <c r="A17547" s="4"/>
    </row>
    <row r="17548" spans="1:1" x14ac:dyDescent="0.2">
      <c r="A17548" s="4"/>
    </row>
    <row r="17549" spans="1:1" x14ac:dyDescent="0.2">
      <c r="A17549" s="4"/>
    </row>
    <row r="17550" spans="1:1" x14ac:dyDescent="0.2">
      <c r="A17550" s="4"/>
    </row>
    <row r="17551" spans="1:1" x14ac:dyDescent="0.2">
      <c r="A17551" s="4"/>
    </row>
    <row r="17552" spans="1:1" x14ac:dyDescent="0.2">
      <c r="A17552" s="4"/>
    </row>
    <row r="17553" spans="1:1" x14ac:dyDescent="0.2">
      <c r="A17553" s="4"/>
    </row>
    <row r="17554" spans="1:1" x14ac:dyDescent="0.2">
      <c r="A17554" s="4"/>
    </row>
    <row r="17555" spans="1:1" x14ac:dyDescent="0.2">
      <c r="A17555" s="4"/>
    </row>
    <row r="17556" spans="1:1" x14ac:dyDescent="0.2">
      <c r="A17556" s="4"/>
    </row>
    <row r="17557" spans="1:1" x14ac:dyDescent="0.2">
      <c r="A17557" s="4"/>
    </row>
    <row r="17558" spans="1:1" x14ac:dyDescent="0.2">
      <c r="A17558" s="4"/>
    </row>
    <row r="17559" spans="1:1" x14ac:dyDescent="0.2">
      <c r="A17559" s="4"/>
    </row>
    <row r="17560" spans="1:1" x14ac:dyDescent="0.2">
      <c r="A17560" s="4"/>
    </row>
    <row r="17561" spans="1:1" x14ac:dyDescent="0.2">
      <c r="A17561" s="4"/>
    </row>
    <row r="17562" spans="1:1" x14ac:dyDescent="0.2">
      <c r="A17562" s="4"/>
    </row>
    <row r="17563" spans="1:1" x14ac:dyDescent="0.2">
      <c r="A17563" s="4"/>
    </row>
    <row r="17564" spans="1:1" x14ac:dyDescent="0.2">
      <c r="A17564" s="4"/>
    </row>
    <row r="17565" spans="1:1" x14ac:dyDescent="0.2">
      <c r="A17565" s="4"/>
    </row>
    <row r="17566" spans="1:1" x14ac:dyDescent="0.2">
      <c r="A17566" s="4"/>
    </row>
    <row r="17567" spans="1:1" x14ac:dyDescent="0.2">
      <c r="A17567" s="4"/>
    </row>
    <row r="17568" spans="1:1" x14ac:dyDescent="0.2">
      <c r="A17568" s="4"/>
    </row>
    <row r="17569" spans="1:1" x14ac:dyDescent="0.2">
      <c r="A17569" s="4"/>
    </row>
    <row r="17570" spans="1:1" x14ac:dyDescent="0.2">
      <c r="A17570" s="4"/>
    </row>
    <row r="17571" spans="1:1" x14ac:dyDescent="0.2">
      <c r="A17571" s="4"/>
    </row>
    <row r="17572" spans="1:1" x14ac:dyDescent="0.2">
      <c r="A17572" s="4"/>
    </row>
    <row r="17573" spans="1:1" x14ac:dyDescent="0.2">
      <c r="A17573" s="4"/>
    </row>
    <row r="17574" spans="1:1" x14ac:dyDescent="0.2">
      <c r="A17574" s="4"/>
    </row>
    <row r="17575" spans="1:1" x14ac:dyDescent="0.2">
      <c r="A17575" s="4"/>
    </row>
    <row r="17576" spans="1:1" x14ac:dyDescent="0.2">
      <c r="A17576" s="4"/>
    </row>
    <row r="17577" spans="1:1" x14ac:dyDescent="0.2">
      <c r="A17577" s="4"/>
    </row>
    <row r="17578" spans="1:1" x14ac:dyDescent="0.2">
      <c r="A17578" s="4"/>
    </row>
    <row r="17579" spans="1:1" x14ac:dyDescent="0.2">
      <c r="A17579" s="4"/>
    </row>
    <row r="17580" spans="1:1" x14ac:dyDescent="0.2">
      <c r="A17580" s="4"/>
    </row>
    <row r="17581" spans="1:1" x14ac:dyDescent="0.2">
      <c r="A17581" s="4"/>
    </row>
    <row r="17582" spans="1:1" x14ac:dyDescent="0.2">
      <c r="A17582" s="4"/>
    </row>
    <row r="17583" spans="1:1" x14ac:dyDescent="0.2">
      <c r="A17583" s="4"/>
    </row>
    <row r="17584" spans="1:1" x14ac:dyDescent="0.2">
      <c r="A17584" s="4"/>
    </row>
    <row r="17585" spans="1:1" x14ac:dyDescent="0.2">
      <c r="A17585" s="4"/>
    </row>
    <row r="17586" spans="1:1" x14ac:dyDescent="0.2">
      <c r="A17586" s="4"/>
    </row>
    <row r="17587" spans="1:1" x14ac:dyDescent="0.2">
      <c r="A17587" s="4"/>
    </row>
    <row r="17588" spans="1:1" x14ac:dyDescent="0.2">
      <c r="A17588" s="4"/>
    </row>
    <row r="17589" spans="1:1" x14ac:dyDescent="0.2">
      <c r="A17589" s="4"/>
    </row>
    <row r="17590" spans="1:1" x14ac:dyDescent="0.2">
      <c r="A17590" s="4"/>
    </row>
    <row r="17591" spans="1:1" x14ac:dyDescent="0.2">
      <c r="A17591" s="4"/>
    </row>
    <row r="17592" spans="1:1" x14ac:dyDescent="0.2">
      <c r="A17592" s="4"/>
    </row>
    <row r="17593" spans="1:1" x14ac:dyDescent="0.2">
      <c r="A17593" s="4"/>
    </row>
    <row r="17594" spans="1:1" x14ac:dyDescent="0.2">
      <c r="A17594" s="4"/>
    </row>
    <row r="17595" spans="1:1" x14ac:dyDescent="0.2">
      <c r="A17595" s="4"/>
    </row>
    <row r="17596" spans="1:1" x14ac:dyDescent="0.2">
      <c r="A17596" s="4"/>
    </row>
    <row r="17597" spans="1:1" x14ac:dyDescent="0.2">
      <c r="A17597" s="4"/>
    </row>
    <row r="17598" spans="1:1" x14ac:dyDescent="0.2">
      <c r="A17598" s="4"/>
    </row>
    <row r="17599" spans="1:1" x14ac:dyDescent="0.2">
      <c r="A17599" s="4"/>
    </row>
    <row r="17600" spans="1:1" x14ac:dyDescent="0.2">
      <c r="A17600" s="4"/>
    </row>
    <row r="17601" spans="1:1" x14ac:dyDescent="0.2">
      <c r="A17601" s="4"/>
    </row>
    <row r="17602" spans="1:1" x14ac:dyDescent="0.2">
      <c r="A17602" s="4"/>
    </row>
    <row r="17603" spans="1:1" x14ac:dyDescent="0.2">
      <c r="A17603" s="4"/>
    </row>
    <row r="17604" spans="1:1" x14ac:dyDescent="0.2">
      <c r="A17604" s="4"/>
    </row>
    <row r="17605" spans="1:1" x14ac:dyDescent="0.2">
      <c r="A17605" s="4"/>
    </row>
    <row r="17606" spans="1:1" x14ac:dyDescent="0.2">
      <c r="A17606" s="4"/>
    </row>
    <row r="17607" spans="1:1" x14ac:dyDescent="0.2">
      <c r="A17607" s="4"/>
    </row>
    <row r="17608" spans="1:1" x14ac:dyDescent="0.2">
      <c r="A17608" s="4"/>
    </row>
    <row r="17609" spans="1:1" x14ac:dyDescent="0.2">
      <c r="A17609" s="4"/>
    </row>
    <row r="17610" spans="1:1" x14ac:dyDescent="0.2">
      <c r="A17610" s="4"/>
    </row>
    <row r="17611" spans="1:1" x14ac:dyDescent="0.2">
      <c r="A17611" s="4"/>
    </row>
    <row r="17612" spans="1:1" x14ac:dyDescent="0.2">
      <c r="A17612" s="4"/>
    </row>
    <row r="17613" spans="1:1" x14ac:dyDescent="0.2">
      <c r="A17613" s="4"/>
    </row>
    <row r="17614" spans="1:1" x14ac:dyDescent="0.2">
      <c r="A17614" s="4"/>
    </row>
    <row r="17615" spans="1:1" x14ac:dyDescent="0.2">
      <c r="A17615" s="4"/>
    </row>
    <row r="17616" spans="1:1" x14ac:dyDescent="0.2">
      <c r="A17616" s="4"/>
    </row>
    <row r="17617" spans="1:1" x14ac:dyDescent="0.2">
      <c r="A17617" s="4"/>
    </row>
    <row r="17618" spans="1:1" x14ac:dyDescent="0.2">
      <c r="A17618" s="4"/>
    </row>
    <row r="17619" spans="1:1" x14ac:dyDescent="0.2">
      <c r="A17619" s="4"/>
    </row>
    <row r="17620" spans="1:1" x14ac:dyDescent="0.2">
      <c r="A17620" s="4"/>
    </row>
    <row r="17621" spans="1:1" x14ac:dyDescent="0.2">
      <c r="A17621" s="4"/>
    </row>
    <row r="17622" spans="1:1" x14ac:dyDescent="0.2">
      <c r="A17622" s="4"/>
    </row>
    <row r="17623" spans="1:1" x14ac:dyDescent="0.2">
      <c r="A17623" s="4"/>
    </row>
    <row r="17624" spans="1:1" x14ac:dyDescent="0.2">
      <c r="A17624" s="4"/>
    </row>
    <row r="17625" spans="1:1" x14ac:dyDescent="0.2">
      <c r="A17625" s="4"/>
    </row>
    <row r="17626" spans="1:1" x14ac:dyDescent="0.2">
      <c r="A17626" s="4"/>
    </row>
    <row r="17627" spans="1:1" x14ac:dyDescent="0.2">
      <c r="A17627" s="4"/>
    </row>
    <row r="17628" spans="1:1" x14ac:dyDescent="0.2">
      <c r="A17628" s="4"/>
    </row>
    <row r="17629" spans="1:1" x14ac:dyDescent="0.2">
      <c r="A17629" s="4"/>
    </row>
    <row r="17630" spans="1:1" x14ac:dyDescent="0.2">
      <c r="A17630" s="4"/>
    </row>
    <row r="17631" spans="1:1" x14ac:dyDescent="0.2">
      <c r="A17631" s="4"/>
    </row>
    <row r="17632" spans="1:1" x14ac:dyDescent="0.2">
      <c r="A17632" s="4"/>
    </row>
    <row r="17633" spans="1:1" x14ac:dyDescent="0.2">
      <c r="A17633" s="4"/>
    </row>
    <row r="17634" spans="1:1" x14ac:dyDescent="0.2">
      <c r="A17634" s="4"/>
    </row>
    <row r="17635" spans="1:1" x14ac:dyDescent="0.2">
      <c r="A17635" s="4"/>
    </row>
    <row r="17636" spans="1:1" x14ac:dyDescent="0.2">
      <c r="A17636" s="4"/>
    </row>
    <row r="17637" spans="1:1" x14ac:dyDescent="0.2">
      <c r="A17637" s="4"/>
    </row>
    <row r="17638" spans="1:1" x14ac:dyDescent="0.2">
      <c r="A17638" s="4"/>
    </row>
    <row r="17639" spans="1:1" x14ac:dyDescent="0.2">
      <c r="A17639" s="4"/>
    </row>
    <row r="17640" spans="1:1" x14ac:dyDescent="0.2">
      <c r="A17640" s="4"/>
    </row>
    <row r="17641" spans="1:1" x14ac:dyDescent="0.2">
      <c r="A17641" s="4"/>
    </row>
    <row r="17642" spans="1:1" x14ac:dyDescent="0.2">
      <c r="A17642" s="4"/>
    </row>
    <row r="17643" spans="1:1" x14ac:dyDescent="0.2">
      <c r="A17643" s="4"/>
    </row>
    <row r="17644" spans="1:1" x14ac:dyDescent="0.2">
      <c r="A17644" s="4"/>
    </row>
    <row r="17645" spans="1:1" x14ac:dyDescent="0.2">
      <c r="A17645" s="4"/>
    </row>
    <row r="17646" spans="1:1" x14ac:dyDescent="0.2">
      <c r="A17646" s="4"/>
    </row>
    <row r="17647" spans="1:1" x14ac:dyDescent="0.2">
      <c r="A17647" s="4"/>
    </row>
    <row r="17648" spans="1:1" x14ac:dyDescent="0.2">
      <c r="A17648" s="4"/>
    </row>
    <row r="17649" spans="1:1" x14ac:dyDescent="0.2">
      <c r="A17649" s="4"/>
    </row>
    <row r="17650" spans="1:1" x14ac:dyDescent="0.2">
      <c r="A17650" s="4"/>
    </row>
    <row r="17651" spans="1:1" x14ac:dyDescent="0.2">
      <c r="A17651" s="4"/>
    </row>
    <row r="17652" spans="1:1" x14ac:dyDescent="0.2">
      <c r="A17652" s="4"/>
    </row>
    <row r="17653" spans="1:1" x14ac:dyDescent="0.2">
      <c r="A17653" s="4"/>
    </row>
    <row r="17654" spans="1:1" x14ac:dyDescent="0.2">
      <c r="A17654" s="4"/>
    </row>
    <row r="17655" spans="1:1" x14ac:dyDescent="0.2">
      <c r="A17655" s="4"/>
    </row>
    <row r="17656" spans="1:1" x14ac:dyDescent="0.2">
      <c r="A17656" s="4"/>
    </row>
    <row r="17657" spans="1:1" x14ac:dyDescent="0.2">
      <c r="A17657" s="4"/>
    </row>
    <row r="17658" spans="1:1" x14ac:dyDescent="0.2">
      <c r="A17658" s="4"/>
    </row>
    <row r="17659" spans="1:1" x14ac:dyDescent="0.2">
      <c r="A17659" s="4"/>
    </row>
    <row r="17660" spans="1:1" x14ac:dyDescent="0.2">
      <c r="A17660" s="4"/>
    </row>
    <row r="17661" spans="1:1" x14ac:dyDescent="0.2">
      <c r="A17661" s="4"/>
    </row>
    <row r="17662" spans="1:1" x14ac:dyDescent="0.2">
      <c r="A17662" s="4"/>
    </row>
    <row r="17663" spans="1:1" x14ac:dyDescent="0.2">
      <c r="A17663" s="4"/>
    </row>
    <row r="17664" spans="1:1" x14ac:dyDescent="0.2">
      <c r="A17664" s="4"/>
    </row>
    <row r="17665" spans="1:1" x14ac:dyDescent="0.2">
      <c r="A17665" s="4"/>
    </row>
    <row r="17666" spans="1:1" x14ac:dyDescent="0.2">
      <c r="A17666" s="4"/>
    </row>
    <row r="17667" spans="1:1" x14ac:dyDescent="0.2">
      <c r="A17667" s="4"/>
    </row>
    <row r="17668" spans="1:1" x14ac:dyDescent="0.2">
      <c r="A17668" s="4"/>
    </row>
    <row r="17669" spans="1:1" x14ac:dyDescent="0.2">
      <c r="A17669" s="4"/>
    </row>
    <row r="17670" spans="1:1" x14ac:dyDescent="0.2">
      <c r="A17670" s="4"/>
    </row>
    <row r="17671" spans="1:1" x14ac:dyDescent="0.2">
      <c r="A17671" s="4"/>
    </row>
    <row r="17672" spans="1:1" x14ac:dyDescent="0.2">
      <c r="A17672" s="4"/>
    </row>
    <row r="17673" spans="1:1" x14ac:dyDescent="0.2">
      <c r="A17673" s="4"/>
    </row>
    <row r="17674" spans="1:1" x14ac:dyDescent="0.2">
      <c r="A17674" s="4"/>
    </row>
    <row r="17675" spans="1:1" x14ac:dyDescent="0.2">
      <c r="A17675" s="4"/>
    </row>
    <row r="17676" spans="1:1" x14ac:dyDescent="0.2">
      <c r="A17676" s="4"/>
    </row>
    <row r="17677" spans="1:1" x14ac:dyDescent="0.2">
      <c r="A17677" s="4"/>
    </row>
    <row r="17678" spans="1:1" x14ac:dyDescent="0.2">
      <c r="A17678" s="4"/>
    </row>
    <row r="17679" spans="1:1" x14ac:dyDescent="0.2">
      <c r="A17679" s="4"/>
    </row>
    <row r="17680" spans="1:1" x14ac:dyDescent="0.2">
      <c r="A17680" s="4"/>
    </row>
    <row r="17681" spans="1:1" x14ac:dyDescent="0.2">
      <c r="A17681" s="4"/>
    </row>
    <row r="17682" spans="1:1" x14ac:dyDescent="0.2">
      <c r="A17682" s="4"/>
    </row>
    <row r="17683" spans="1:1" x14ac:dyDescent="0.2">
      <c r="A17683" s="4"/>
    </row>
    <row r="17684" spans="1:1" x14ac:dyDescent="0.2">
      <c r="A17684" s="4"/>
    </row>
    <row r="17685" spans="1:1" x14ac:dyDescent="0.2">
      <c r="A17685" s="4"/>
    </row>
    <row r="17686" spans="1:1" x14ac:dyDescent="0.2">
      <c r="A17686" s="4"/>
    </row>
    <row r="17687" spans="1:1" x14ac:dyDescent="0.2">
      <c r="A17687" s="4"/>
    </row>
    <row r="17688" spans="1:1" x14ac:dyDescent="0.2">
      <c r="A17688" s="4"/>
    </row>
    <row r="17689" spans="1:1" x14ac:dyDescent="0.2">
      <c r="A17689" s="4"/>
    </row>
    <row r="17690" spans="1:1" x14ac:dyDescent="0.2">
      <c r="A17690" s="4"/>
    </row>
    <row r="17691" spans="1:1" x14ac:dyDescent="0.2">
      <c r="A17691" s="4"/>
    </row>
    <row r="17692" spans="1:1" x14ac:dyDescent="0.2">
      <c r="A17692" s="4"/>
    </row>
    <row r="17693" spans="1:1" x14ac:dyDescent="0.2">
      <c r="A17693" s="4"/>
    </row>
    <row r="17694" spans="1:1" x14ac:dyDescent="0.2">
      <c r="A17694" s="4"/>
    </row>
    <row r="17695" spans="1:1" x14ac:dyDescent="0.2">
      <c r="A17695" s="4"/>
    </row>
    <row r="17696" spans="1:1" x14ac:dyDescent="0.2">
      <c r="A17696" s="4"/>
    </row>
    <row r="17697" spans="1:1" x14ac:dyDescent="0.2">
      <c r="A17697" s="4"/>
    </row>
    <row r="17698" spans="1:1" x14ac:dyDescent="0.2">
      <c r="A17698" s="4"/>
    </row>
    <row r="17699" spans="1:1" x14ac:dyDescent="0.2">
      <c r="A17699" s="4"/>
    </row>
    <row r="17700" spans="1:1" x14ac:dyDescent="0.2">
      <c r="A17700" s="4"/>
    </row>
    <row r="17701" spans="1:1" x14ac:dyDescent="0.2">
      <c r="A17701" s="4"/>
    </row>
    <row r="17702" spans="1:1" x14ac:dyDescent="0.2">
      <c r="A17702" s="4"/>
    </row>
    <row r="17703" spans="1:1" x14ac:dyDescent="0.2">
      <c r="A17703" s="4"/>
    </row>
    <row r="17704" spans="1:1" x14ac:dyDescent="0.2">
      <c r="A17704" s="4"/>
    </row>
    <row r="17705" spans="1:1" x14ac:dyDescent="0.2">
      <c r="A17705" s="4"/>
    </row>
    <row r="17706" spans="1:1" x14ac:dyDescent="0.2">
      <c r="A17706" s="4"/>
    </row>
    <row r="17707" spans="1:1" x14ac:dyDescent="0.2">
      <c r="A17707" s="4"/>
    </row>
    <row r="17708" spans="1:1" x14ac:dyDescent="0.2">
      <c r="A17708" s="4"/>
    </row>
    <row r="17709" spans="1:1" x14ac:dyDescent="0.2">
      <c r="A17709" s="4"/>
    </row>
    <row r="17710" spans="1:1" x14ac:dyDescent="0.2">
      <c r="A17710" s="4"/>
    </row>
    <row r="17711" spans="1:1" x14ac:dyDescent="0.2">
      <c r="A17711" s="4"/>
    </row>
    <row r="17712" spans="1:1" x14ac:dyDescent="0.2">
      <c r="A17712" s="4"/>
    </row>
    <row r="17713" spans="1:1" x14ac:dyDescent="0.2">
      <c r="A17713" s="4"/>
    </row>
    <row r="17714" spans="1:1" x14ac:dyDescent="0.2">
      <c r="A17714" s="4"/>
    </row>
    <row r="17715" spans="1:1" x14ac:dyDescent="0.2">
      <c r="A17715" s="4"/>
    </row>
    <row r="17716" spans="1:1" x14ac:dyDescent="0.2">
      <c r="A17716" s="4"/>
    </row>
    <row r="17717" spans="1:1" x14ac:dyDescent="0.2">
      <c r="A17717" s="4"/>
    </row>
    <row r="17718" spans="1:1" x14ac:dyDescent="0.2">
      <c r="A17718" s="4"/>
    </row>
    <row r="17719" spans="1:1" x14ac:dyDescent="0.2">
      <c r="A17719" s="4"/>
    </row>
    <row r="17720" spans="1:1" x14ac:dyDescent="0.2">
      <c r="A17720" s="4"/>
    </row>
    <row r="17721" spans="1:1" x14ac:dyDescent="0.2">
      <c r="A17721" s="4"/>
    </row>
    <row r="17722" spans="1:1" x14ac:dyDescent="0.2">
      <c r="A17722" s="4"/>
    </row>
    <row r="17723" spans="1:1" x14ac:dyDescent="0.2">
      <c r="A17723" s="4"/>
    </row>
    <row r="17724" spans="1:1" x14ac:dyDescent="0.2">
      <c r="A17724" s="4"/>
    </row>
    <row r="17725" spans="1:1" x14ac:dyDescent="0.2">
      <c r="A17725" s="4"/>
    </row>
    <row r="17726" spans="1:1" x14ac:dyDescent="0.2">
      <c r="A17726" s="4"/>
    </row>
    <row r="17727" spans="1:1" x14ac:dyDescent="0.2">
      <c r="A17727" s="4"/>
    </row>
    <row r="17728" spans="1:1" x14ac:dyDescent="0.2">
      <c r="A17728" s="4"/>
    </row>
    <row r="17729" spans="1:1" x14ac:dyDescent="0.2">
      <c r="A17729" s="4"/>
    </row>
    <row r="17730" spans="1:1" x14ac:dyDescent="0.2">
      <c r="A17730" s="4"/>
    </row>
    <row r="17731" spans="1:1" x14ac:dyDescent="0.2">
      <c r="A17731" s="4"/>
    </row>
    <row r="17732" spans="1:1" x14ac:dyDescent="0.2">
      <c r="A17732" s="4"/>
    </row>
    <row r="17733" spans="1:1" x14ac:dyDescent="0.2">
      <c r="A17733" s="4"/>
    </row>
    <row r="17734" spans="1:1" x14ac:dyDescent="0.2">
      <c r="A17734" s="4"/>
    </row>
    <row r="17735" spans="1:1" x14ac:dyDescent="0.2">
      <c r="A17735" s="4"/>
    </row>
    <row r="17736" spans="1:1" x14ac:dyDescent="0.2">
      <c r="A17736" s="4"/>
    </row>
    <row r="17737" spans="1:1" x14ac:dyDescent="0.2">
      <c r="A17737" s="4"/>
    </row>
    <row r="17738" spans="1:1" x14ac:dyDescent="0.2">
      <c r="A17738" s="4"/>
    </row>
    <row r="17739" spans="1:1" x14ac:dyDescent="0.2">
      <c r="A17739" s="4"/>
    </row>
    <row r="17740" spans="1:1" x14ac:dyDescent="0.2">
      <c r="A17740" s="4"/>
    </row>
    <row r="17741" spans="1:1" x14ac:dyDescent="0.2">
      <c r="A17741" s="4"/>
    </row>
    <row r="17742" spans="1:1" x14ac:dyDescent="0.2">
      <c r="A17742" s="4"/>
    </row>
    <row r="17743" spans="1:1" x14ac:dyDescent="0.2">
      <c r="A17743" s="4"/>
    </row>
    <row r="17744" spans="1:1" x14ac:dyDescent="0.2">
      <c r="A17744" s="4"/>
    </row>
    <row r="17745" spans="1:1" x14ac:dyDescent="0.2">
      <c r="A17745" s="4"/>
    </row>
    <row r="17746" spans="1:1" x14ac:dyDescent="0.2">
      <c r="A17746" s="4"/>
    </row>
    <row r="17747" spans="1:1" x14ac:dyDescent="0.2">
      <c r="A17747" s="4"/>
    </row>
    <row r="17748" spans="1:1" x14ac:dyDescent="0.2">
      <c r="A17748" s="4"/>
    </row>
    <row r="17749" spans="1:1" x14ac:dyDescent="0.2">
      <c r="A17749" s="4"/>
    </row>
    <row r="17750" spans="1:1" x14ac:dyDescent="0.2">
      <c r="A17750" s="4"/>
    </row>
    <row r="17751" spans="1:1" x14ac:dyDescent="0.2">
      <c r="A17751" s="4"/>
    </row>
    <row r="17752" spans="1:1" x14ac:dyDescent="0.2">
      <c r="A17752" s="4"/>
    </row>
    <row r="17753" spans="1:1" x14ac:dyDescent="0.2">
      <c r="A17753" s="4"/>
    </row>
    <row r="17754" spans="1:1" x14ac:dyDescent="0.2">
      <c r="A17754" s="4"/>
    </row>
    <row r="17755" spans="1:1" x14ac:dyDescent="0.2">
      <c r="A17755" s="4"/>
    </row>
    <row r="17756" spans="1:1" x14ac:dyDescent="0.2">
      <c r="A17756" s="4"/>
    </row>
    <row r="17757" spans="1:1" x14ac:dyDescent="0.2">
      <c r="A17757" s="4"/>
    </row>
    <row r="17758" spans="1:1" x14ac:dyDescent="0.2">
      <c r="A17758" s="4"/>
    </row>
    <row r="17759" spans="1:1" x14ac:dyDescent="0.2">
      <c r="A17759" s="4"/>
    </row>
    <row r="17760" spans="1:1" x14ac:dyDescent="0.2">
      <c r="A17760" s="4"/>
    </row>
    <row r="17761" spans="1:1" x14ac:dyDescent="0.2">
      <c r="A17761" s="4"/>
    </row>
    <row r="17762" spans="1:1" x14ac:dyDescent="0.2">
      <c r="A17762" s="4"/>
    </row>
    <row r="17763" spans="1:1" x14ac:dyDescent="0.2">
      <c r="A17763" s="4"/>
    </row>
    <row r="17764" spans="1:1" x14ac:dyDescent="0.2">
      <c r="A17764" s="4"/>
    </row>
    <row r="17765" spans="1:1" x14ac:dyDescent="0.2">
      <c r="A17765" s="4"/>
    </row>
    <row r="17766" spans="1:1" x14ac:dyDescent="0.2">
      <c r="A17766" s="4"/>
    </row>
    <row r="17767" spans="1:1" x14ac:dyDescent="0.2">
      <c r="A17767" s="4"/>
    </row>
    <row r="17768" spans="1:1" x14ac:dyDescent="0.2">
      <c r="A17768" s="4"/>
    </row>
    <row r="17769" spans="1:1" x14ac:dyDescent="0.2">
      <c r="A17769" s="4"/>
    </row>
    <row r="17770" spans="1:1" x14ac:dyDescent="0.2">
      <c r="A17770" s="4"/>
    </row>
    <row r="17771" spans="1:1" x14ac:dyDescent="0.2">
      <c r="A17771" s="4"/>
    </row>
    <row r="17772" spans="1:1" x14ac:dyDescent="0.2">
      <c r="A17772" s="4"/>
    </row>
    <row r="17773" spans="1:1" x14ac:dyDescent="0.2">
      <c r="A17773" s="4"/>
    </row>
    <row r="17774" spans="1:1" x14ac:dyDescent="0.2">
      <c r="A17774" s="4"/>
    </row>
    <row r="17775" spans="1:1" x14ac:dyDescent="0.2">
      <c r="A17775" s="4"/>
    </row>
    <row r="17776" spans="1:1" x14ac:dyDescent="0.2">
      <c r="A17776" s="4"/>
    </row>
    <row r="17777" spans="1:1" x14ac:dyDescent="0.2">
      <c r="A17777" s="4"/>
    </row>
    <row r="17778" spans="1:1" x14ac:dyDescent="0.2">
      <c r="A17778" s="4"/>
    </row>
    <row r="17779" spans="1:1" x14ac:dyDescent="0.2">
      <c r="A17779" s="4"/>
    </row>
    <row r="17780" spans="1:1" x14ac:dyDescent="0.2">
      <c r="A17780" s="4"/>
    </row>
    <row r="17781" spans="1:1" x14ac:dyDescent="0.2">
      <c r="A17781" s="4"/>
    </row>
    <row r="17782" spans="1:1" x14ac:dyDescent="0.2">
      <c r="A17782" s="4"/>
    </row>
    <row r="17783" spans="1:1" x14ac:dyDescent="0.2">
      <c r="A17783" s="4"/>
    </row>
    <row r="17784" spans="1:1" x14ac:dyDescent="0.2">
      <c r="A17784" s="4"/>
    </row>
    <row r="17785" spans="1:1" x14ac:dyDescent="0.2">
      <c r="A17785" s="4"/>
    </row>
    <row r="17786" spans="1:1" x14ac:dyDescent="0.2">
      <c r="A17786" s="4"/>
    </row>
    <row r="17787" spans="1:1" x14ac:dyDescent="0.2">
      <c r="A17787" s="4"/>
    </row>
    <row r="17788" spans="1:1" x14ac:dyDescent="0.2">
      <c r="A17788" s="4"/>
    </row>
    <row r="17789" spans="1:1" x14ac:dyDescent="0.2">
      <c r="A17789" s="4"/>
    </row>
    <row r="17790" spans="1:1" x14ac:dyDescent="0.2">
      <c r="A17790" s="4"/>
    </row>
    <row r="17791" spans="1:1" x14ac:dyDescent="0.2">
      <c r="A17791" s="4"/>
    </row>
    <row r="17792" spans="1:1" x14ac:dyDescent="0.2">
      <c r="A17792" s="4"/>
    </row>
    <row r="17793" spans="1:1" x14ac:dyDescent="0.2">
      <c r="A17793" s="4"/>
    </row>
    <row r="17794" spans="1:1" x14ac:dyDescent="0.2">
      <c r="A17794" s="4"/>
    </row>
    <row r="17795" spans="1:1" x14ac:dyDescent="0.2">
      <c r="A17795" s="4"/>
    </row>
    <row r="17796" spans="1:1" x14ac:dyDescent="0.2">
      <c r="A17796" s="4"/>
    </row>
    <row r="17797" spans="1:1" x14ac:dyDescent="0.2">
      <c r="A17797" s="4"/>
    </row>
    <row r="17798" spans="1:1" x14ac:dyDescent="0.2">
      <c r="A17798" s="4"/>
    </row>
    <row r="17799" spans="1:1" x14ac:dyDescent="0.2">
      <c r="A17799" s="4"/>
    </row>
    <row r="17800" spans="1:1" x14ac:dyDescent="0.2">
      <c r="A17800" s="4"/>
    </row>
    <row r="17801" spans="1:1" x14ac:dyDescent="0.2">
      <c r="A17801" s="4"/>
    </row>
    <row r="17802" spans="1:1" x14ac:dyDescent="0.2">
      <c r="A17802" s="4"/>
    </row>
    <row r="17803" spans="1:1" x14ac:dyDescent="0.2">
      <c r="A17803" s="4"/>
    </row>
    <row r="17804" spans="1:1" x14ac:dyDescent="0.2">
      <c r="A17804" s="4"/>
    </row>
    <row r="17805" spans="1:1" x14ac:dyDescent="0.2">
      <c r="A17805" s="4"/>
    </row>
    <row r="17806" spans="1:1" x14ac:dyDescent="0.2">
      <c r="A17806" s="4"/>
    </row>
    <row r="17807" spans="1:1" x14ac:dyDescent="0.2">
      <c r="A17807" s="4"/>
    </row>
    <row r="17808" spans="1:1" x14ac:dyDescent="0.2">
      <c r="A17808" s="4"/>
    </row>
    <row r="17809" spans="1:1" x14ac:dyDescent="0.2">
      <c r="A17809" s="4"/>
    </row>
    <row r="17810" spans="1:1" x14ac:dyDescent="0.2">
      <c r="A17810" s="4"/>
    </row>
    <row r="17811" spans="1:1" x14ac:dyDescent="0.2">
      <c r="A17811" s="4"/>
    </row>
    <row r="17812" spans="1:1" x14ac:dyDescent="0.2">
      <c r="A17812" s="4"/>
    </row>
    <row r="17813" spans="1:1" x14ac:dyDescent="0.2">
      <c r="A17813" s="4"/>
    </row>
    <row r="17814" spans="1:1" x14ac:dyDescent="0.2">
      <c r="A17814" s="4"/>
    </row>
    <row r="17815" spans="1:1" x14ac:dyDescent="0.2">
      <c r="A17815" s="4"/>
    </row>
    <row r="17816" spans="1:1" x14ac:dyDescent="0.2">
      <c r="A17816" s="4"/>
    </row>
    <row r="17817" spans="1:1" x14ac:dyDescent="0.2">
      <c r="A17817" s="4"/>
    </row>
    <row r="17818" spans="1:1" x14ac:dyDescent="0.2">
      <c r="A17818" s="4"/>
    </row>
    <row r="17819" spans="1:1" x14ac:dyDescent="0.2">
      <c r="A17819" s="4"/>
    </row>
    <row r="17820" spans="1:1" x14ac:dyDescent="0.2">
      <c r="A17820" s="4"/>
    </row>
    <row r="17821" spans="1:1" x14ac:dyDescent="0.2">
      <c r="A17821" s="4"/>
    </row>
    <row r="17822" spans="1:1" x14ac:dyDescent="0.2">
      <c r="A17822" s="4"/>
    </row>
    <row r="17823" spans="1:1" x14ac:dyDescent="0.2">
      <c r="A17823" s="4"/>
    </row>
    <row r="17824" spans="1:1" x14ac:dyDescent="0.2">
      <c r="A17824" s="4"/>
    </row>
    <row r="17825" spans="1:1" x14ac:dyDescent="0.2">
      <c r="A17825" s="4"/>
    </row>
    <row r="17826" spans="1:1" x14ac:dyDescent="0.2">
      <c r="A17826" s="4"/>
    </row>
    <row r="17827" spans="1:1" x14ac:dyDescent="0.2">
      <c r="A17827" s="4"/>
    </row>
    <row r="17828" spans="1:1" x14ac:dyDescent="0.2">
      <c r="A17828" s="4"/>
    </row>
    <row r="17829" spans="1:1" x14ac:dyDescent="0.2">
      <c r="A17829" s="4"/>
    </row>
    <row r="17830" spans="1:1" x14ac:dyDescent="0.2">
      <c r="A17830" s="4"/>
    </row>
    <row r="17831" spans="1:1" x14ac:dyDescent="0.2">
      <c r="A17831" s="4"/>
    </row>
    <row r="17832" spans="1:1" x14ac:dyDescent="0.2">
      <c r="A17832" s="4"/>
    </row>
    <row r="17833" spans="1:1" x14ac:dyDescent="0.2">
      <c r="A17833" s="4"/>
    </row>
    <row r="17834" spans="1:1" x14ac:dyDescent="0.2">
      <c r="A17834" s="4"/>
    </row>
    <row r="17835" spans="1:1" x14ac:dyDescent="0.2">
      <c r="A17835" s="4"/>
    </row>
    <row r="17836" spans="1:1" x14ac:dyDescent="0.2">
      <c r="A17836" s="4"/>
    </row>
    <row r="17837" spans="1:1" x14ac:dyDescent="0.2">
      <c r="A17837" s="4"/>
    </row>
    <row r="17838" spans="1:1" x14ac:dyDescent="0.2">
      <c r="A17838" s="4"/>
    </row>
    <row r="17839" spans="1:1" x14ac:dyDescent="0.2">
      <c r="A17839" s="4"/>
    </row>
    <row r="17840" spans="1:1" x14ac:dyDescent="0.2">
      <c r="A17840" s="4"/>
    </row>
    <row r="17841" spans="1:1" x14ac:dyDescent="0.2">
      <c r="A17841" s="4"/>
    </row>
    <row r="17842" spans="1:1" x14ac:dyDescent="0.2">
      <c r="A17842" s="4"/>
    </row>
    <row r="17843" spans="1:1" x14ac:dyDescent="0.2">
      <c r="A17843" s="4"/>
    </row>
    <row r="17844" spans="1:1" x14ac:dyDescent="0.2">
      <c r="A17844" s="4"/>
    </row>
    <row r="17845" spans="1:1" x14ac:dyDescent="0.2">
      <c r="A17845" s="4"/>
    </row>
    <row r="17846" spans="1:1" x14ac:dyDescent="0.2">
      <c r="A17846" s="4"/>
    </row>
    <row r="17847" spans="1:1" x14ac:dyDescent="0.2">
      <c r="A17847" s="4"/>
    </row>
    <row r="17848" spans="1:1" x14ac:dyDescent="0.2">
      <c r="A17848" s="4"/>
    </row>
    <row r="17849" spans="1:1" x14ac:dyDescent="0.2">
      <c r="A17849" s="4"/>
    </row>
    <row r="17850" spans="1:1" x14ac:dyDescent="0.2">
      <c r="A17850" s="4"/>
    </row>
    <row r="17851" spans="1:1" x14ac:dyDescent="0.2">
      <c r="A17851" s="4"/>
    </row>
    <row r="17852" spans="1:1" x14ac:dyDescent="0.2">
      <c r="A17852" s="4"/>
    </row>
    <row r="17853" spans="1:1" x14ac:dyDescent="0.2">
      <c r="A17853" s="4"/>
    </row>
    <row r="17854" spans="1:1" x14ac:dyDescent="0.2">
      <c r="A17854" s="4"/>
    </row>
    <row r="17855" spans="1:1" x14ac:dyDescent="0.2">
      <c r="A17855" s="4"/>
    </row>
    <row r="17856" spans="1:1" x14ac:dyDescent="0.2">
      <c r="A17856" s="4"/>
    </row>
    <row r="17857" spans="1:1" x14ac:dyDescent="0.2">
      <c r="A17857" s="4"/>
    </row>
    <row r="17858" spans="1:1" x14ac:dyDescent="0.2">
      <c r="A17858" s="4"/>
    </row>
    <row r="17859" spans="1:1" x14ac:dyDescent="0.2">
      <c r="A17859" s="4"/>
    </row>
    <row r="17860" spans="1:1" x14ac:dyDescent="0.2">
      <c r="A17860" s="4"/>
    </row>
    <row r="17861" spans="1:1" x14ac:dyDescent="0.2">
      <c r="A17861" s="4"/>
    </row>
    <row r="17862" spans="1:1" x14ac:dyDescent="0.2">
      <c r="A17862" s="4"/>
    </row>
    <row r="17863" spans="1:1" x14ac:dyDescent="0.2">
      <c r="A17863" s="4"/>
    </row>
    <row r="17864" spans="1:1" x14ac:dyDescent="0.2">
      <c r="A17864" s="4"/>
    </row>
    <row r="17865" spans="1:1" x14ac:dyDescent="0.2">
      <c r="A17865" s="4"/>
    </row>
    <row r="17866" spans="1:1" x14ac:dyDescent="0.2">
      <c r="A17866" s="4"/>
    </row>
    <row r="17867" spans="1:1" x14ac:dyDescent="0.2">
      <c r="A17867" s="4"/>
    </row>
    <row r="17868" spans="1:1" x14ac:dyDescent="0.2">
      <c r="A17868" s="4"/>
    </row>
    <row r="17869" spans="1:1" x14ac:dyDescent="0.2">
      <c r="A17869" s="4"/>
    </row>
    <row r="17870" spans="1:1" x14ac:dyDescent="0.2">
      <c r="A17870" s="4"/>
    </row>
    <row r="17871" spans="1:1" x14ac:dyDescent="0.2">
      <c r="A17871" s="4"/>
    </row>
    <row r="17872" spans="1:1" x14ac:dyDescent="0.2">
      <c r="A17872" s="4"/>
    </row>
    <row r="17873" spans="1:1" x14ac:dyDescent="0.2">
      <c r="A17873" s="4"/>
    </row>
    <row r="17874" spans="1:1" x14ac:dyDescent="0.2">
      <c r="A17874" s="4"/>
    </row>
    <row r="17875" spans="1:1" x14ac:dyDescent="0.2">
      <c r="A17875" s="4"/>
    </row>
    <row r="17876" spans="1:1" x14ac:dyDescent="0.2">
      <c r="A17876" s="4"/>
    </row>
    <row r="17877" spans="1:1" x14ac:dyDescent="0.2">
      <c r="A17877" s="4"/>
    </row>
    <row r="17878" spans="1:1" x14ac:dyDescent="0.2">
      <c r="A17878" s="4"/>
    </row>
    <row r="17879" spans="1:1" x14ac:dyDescent="0.2">
      <c r="A17879" s="4"/>
    </row>
    <row r="17880" spans="1:1" x14ac:dyDescent="0.2">
      <c r="A17880" s="4"/>
    </row>
    <row r="17881" spans="1:1" x14ac:dyDescent="0.2">
      <c r="A17881" s="4"/>
    </row>
    <row r="17882" spans="1:1" x14ac:dyDescent="0.2">
      <c r="A17882" s="4"/>
    </row>
    <row r="17883" spans="1:1" x14ac:dyDescent="0.2">
      <c r="A17883" s="4"/>
    </row>
    <row r="17884" spans="1:1" x14ac:dyDescent="0.2">
      <c r="A17884" s="4"/>
    </row>
    <row r="17885" spans="1:1" x14ac:dyDescent="0.2">
      <c r="A17885" s="4"/>
    </row>
    <row r="17886" spans="1:1" x14ac:dyDescent="0.2">
      <c r="A17886" s="4"/>
    </row>
    <row r="17887" spans="1:1" x14ac:dyDescent="0.2">
      <c r="A17887" s="4"/>
    </row>
    <row r="17888" spans="1:1" x14ac:dyDescent="0.2">
      <c r="A17888" s="4"/>
    </row>
    <row r="17889" spans="1:1" x14ac:dyDescent="0.2">
      <c r="A17889" s="4"/>
    </row>
    <row r="17890" spans="1:1" x14ac:dyDescent="0.2">
      <c r="A17890" s="4"/>
    </row>
    <row r="17891" spans="1:1" x14ac:dyDescent="0.2">
      <c r="A17891" s="4"/>
    </row>
    <row r="17892" spans="1:1" x14ac:dyDescent="0.2">
      <c r="A17892" s="4"/>
    </row>
    <row r="17893" spans="1:1" x14ac:dyDescent="0.2">
      <c r="A17893" s="4"/>
    </row>
    <row r="17894" spans="1:1" x14ac:dyDescent="0.2">
      <c r="A17894" s="4"/>
    </row>
    <row r="17895" spans="1:1" x14ac:dyDescent="0.2">
      <c r="A17895" s="4"/>
    </row>
    <row r="17896" spans="1:1" x14ac:dyDescent="0.2">
      <c r="A17896" s="4"/>
    </row>
    <row r="17897" spans="1:1" x14ac:dyDescent="0.2">
      <c r="A17897" s="4"/>
    </row>
    <row r="17898" spans="1:1" x14ac:dyDescent="0.2">
      <c r="A17898" s="4"/>
    </row>
    <row r="17899" spans="1:1" x14ac:dyDescent="0.2">
      <c r="A17899" s="4"/>
    </row>
    <row r="17900" spans="1:1" x14ac:dyDescent="0.2">
      <c r="A17900" s="4"/>
    </row>
    <row r="17901" spans="1:1" x14ac:dyDescent="0.2">
      <c r="A17901" s="4"/>
    </row>
    <row r="17902" spans="1:1" x14ac:dyDescent="0.2">
      <c r="A17902" s="4"/>
    </row>
    <row r="17903" spans="1:1" x14ac:dyDescent="0.2">
      <c r="A17903" s="4"/>
    </row>
    <row r="17904" spans="1:1" x14ac:dyDescent="0.2">
      <c r="A17904" s="4"/>
    </row>
    <row r="17905" spans="1:1" x14ac:dyDescent="0.2">
      <c r="A17905" s="4"/>
    </row>
    <row r="17906" spans="1:1" x14ac:dyDescent="0.2">
      <c r="A17906" s="4"/>
    </row>
    <row r="17907" spans="1:1" x14ac:dyDescent="0.2">
      <c r="A17907" s="4"/>
    </row>
    <row r="17908" spans="1:1" x14ac:dyDescent="0.2">
      <c r="A17908" s="4"/>
    </row>
    <row r="17909" spans="1:1" x14ac:dyDescent="0.2">
      <c r="A17909" s="4"/>
    </row>
    <row r="17910" spans="1:1" x14ac:dyDescent="0.2">
      <c r="A17910" s="4"/>
    </row>
    <row r="17911" spans="1:1" x14ac:dyDescent="0.2">
      <c r="A17911" s="4"/>
    </row>
    <row r="17912" spans="1:1" x14ac:dyDescent="0.2">
      <c r="A17912" s="4"/>
    </row>
    <row r="17913" spans="1:1" x14ac:dyDescent="0.2">
      <c r="A17913" s="4"/>
    </row>
    <row r="17914" spans="1:1" x14ac:dyDescent="0.2">
      <c r="A17914" s="4"/>
    </row>
    <row r="17915" spans="1:1" x14ac:dyDescent="0.2">
      <c r="A17915" s="4"/>
    </row>
    <row r="17916" spans="1:1" x14ac:dyDescent="0.2">
      <c r="A17916" s="4"/>
    </row>
    <row r="17917" spans="1:1" x14ac:dyDescent="0.2">
      <c r="A17917" s="4"/>
    </row>
    <row r="17918" spans="1:1" x14ac:dyDescent="0.2">
      <c r="A17918" s="4"/>
    </row>
    <row r="17919" spans="1:1" x14ac:dyDescent="0.2">
      <c r="A17919" s="4"/>
    </row>
    <row r="17920" spans="1:1" x14ac:dyDescent="0.2">
      <c r="A17920" s="4"/>
    </row>
    <row r="17921" spans="1:1" x14ac:dyDescent="0.2">
      <c r="A17921" s="4"/>
    </row>
    <row r="17922" spans="1:1" x14ac:dyDescent="0.2">
      <c r="A17922" s="4"/>
    </row>
    <row r="17923" spans="1:1" x14ac:dyDescent="0.2">
      <c r="A17923" s="4"/>
    </row>
    <row r="17924" spans="1:1" x14ac:dyDescent="0.2">
      <c r="A17924" s="4"/>
    </row>
    <row r="17925" spans="1:1" x14ac:dyDescent="0.2">
      <c r="A17925" s="4"/>
    </row>
    <row r="17926" spans="1:1" x14ac:dyDescent="0.2">
      <c r="A17926" s="4"/>
    </row>
    <row r="17927" spans="1:1" x14ac:dyDescent="0.2">
      <c r="A17927" s="4"/>
    </row>
    <row r="17928" spans="1:1" x14ac:dyDescent="0.2">
      <c r="A17928" s="4"/>
    </row>
    <row r="17929" spans="1:1" x14ac:dyDescent="0.2">
      <c r="A17929" s="4"/>
    </row>
    <row r="17930" spans="1:1" x14ac:dyDescent="0.2">
      <c r="A17930" s="4"/>
    </row>
    <row r="17931" spans="1:1" x14ac:dyDescent="0.2">
      <c r="A17931" s="4"/>
    </row>
    <row r="17932" spans="1:1" x14ac:dyDescent="0.2">
      <c r="A17932" s="4"/>
    </row>
    <row r="17933" spans="1:1" x14ac:dyDescent="0.2">
      <c r="A17933" s="4"/>
    </row>
    <row r="17934" spans="1:1" x14ac:dyDescent="0.2">
      <c r="A17934" s="4"/>
    </row>
    <row r="17935" spans="1:1" x14ac:dyDescent="0.2">
      <c r="A17935" s="4"/>
    </row>
    <row r="17936" spans="1:1" x14ac:dyDescent="0.2">
      <c r="A17936" s="4"/>
    </row>
    <row r="17937" spans="1:1" x14ac:dyDescent="0.2">
      <c r="A17937" s="4"/>
    </row>
    <row r="17938" spans="1:1" x14ac:dyDescent="0.2">
      <c r="A17938" s="4"/>
    </row>
    <row r="17939" spans="1:1" x14ac:dyDescent="0.2">
      <c r="A17939" s="4"/>
    </row>
    <row r="17940" spans="1:1" x14ac:dyDescent="0.2">
      <c r="A17940" s="4"/>
    </row>
    <row r="17941" spans="1:1" x14ac:dyDescent="0.2">
      <c r="A17941" s="4"/>
    </row>
    <row r="17942" spans="1:1" x14ac:dyDescent="0.2">
      <c r="A17942" s="4"/>
    </row>
    <row r="17943" spans="1:1" x14ac:dyDescent="0.2">
      <c r="A17943" s="4"/>
    </row>
    <row r="17944" spans="1:1" x14ac:dyDescent="0.2">
      <c r="A17944" s="4"/>
    </row>
    <row r="17945" spans="1:1" x14ac:dyDescent="0.2">
      <c r="A17945" s="4"/>
    </row>
    <row r="17946" spans="1:1" x14ac:dyDescent="0.2">
      <c r="A17946" s="4"/>
    </row>
    <row r="17947" spans="1:1" x14ac:dyDescent="0.2">
      <c r="A17947" s="4"/>
    </row>
    <row r="17948" spans="1:1" x14ac:dyDescent="0.2">
      <c r="A17948" s="4"/>
    </row>
    <row r="17949" spans="1:1" x14ac:dyDescent="0.2">
      <c r="A17949" s="4"/>
    </row>
    <row r="17950" spans="1:1" x14ac:dyDescent="0.2">
      <c r="A17950" s="4"/>
    </row>
    <row r="17951" spans="1:1" x14ac:dyDescent="0.2">
      <c r="A17951" s="4"/>
    </row>
    <row r="17952" spans="1:1" x14ac:dyDescent="0.2">
      <c r="A17952" s="4"/>
    </row>
    <row r="17953" spans="1:1" x14ac:dyDescent="0.2">
      <c r="A17953" s="4"/>
    </row>
    <row r="17954" spans="1:1" x14ac:dyDescent="0.2">
      <c r="A17954" s="4"/>
    </row>
    <row r="17955" spans="1:1" x14ac:dyDescent="0.2">
      <c r="A17955" s="4"/>
    </row>
    <row r="17956" spans="1:1" x14ac:dyDescent="0.2">
      <c r="A17956" s="4"/>
    </row>
    <row r="17957" spans="1:1" x14ac:dyDescent="0.2">
      <c r="A17957" s="4"/>
    </row>
    <row r="17958" spans="1:1" x14ac:dyDescent="0.2">
      <c r="A17958" s="4"/>
    </row>
    <row r="17959" spans="1:1" x14ac:dyDescent="0.2">
      <c r="A17959" s="4"/>
    </row>
    <row r="17960" spans="1:1" x14ac:dyDescent="0.2">
      <c r="A17960" s="4"/>
    </row>
    <row r="17961" spans="1:1" x14ac:dyDescent="0.2">
      <c r="A17961" s="4"/>
    </row>
    <row r="17962" spans="1:1" x14ac:dyDescent="0.2">
      <c r="A17962" s="4"/>
    </row>
    <row r="17963" spans="1:1" x14ac:dyDescent="0.2">
      <c r="A17963" s="4"/>
    </row>
    <row r="17964" spans="1:1" x14ac:dyDescent="0.2">
      <c r="A17964" s="4"/>
    </row>
    <row r="17965" spans="1:1" x14ac:dyDescent="0.2">
      <c r="A17965" s="4"/>
    </row>
    <row r="17966" spans="1:1" x14ac:dyDescent="0.2">
      <c r="A17966" s="4"/>
    </row>
    <row r="17967" spans="1:1" x14ac:dyDescent="0.2">
      <c r="A17967" s="4"/>
    </row>
    <row r="17968" spans="1:1" x14ac:dyDescent="0.2">
      <c r="A17968" s="4"/>
    </row>
    <row r="17969" spans="1:1" x14ac:dyDescent="0.2">
      <c r="A17969" s="4"/>
    </row>
    <row r="17970" spans="1:1" x14ac:dyDescent="0.2">
      <c r="A17970" s="4"/>
    </row>
    <row r="17971" spans="1:1" x14ac:dyDescent="0.2">
      <c r="A17971" s="4"/>
    </row>
    <row r="17972" spans="1:1" x14ac:dyDescent="0.2">
      <c r="A17972" s="4"/>
    </row>
    <row r="17973" spans="1:1" x14ac:dyDescent="0.2">
      <c r="A17973" s="4"/>
    </row>
    <row r="17974" spans="1:1" x14ac:dyDescent="0.2">
      <c r="A17974" s="4"/>
    </row>
    <row r="17975" spans="1:1" x14ac:dyDescent="0.2">
      <c r="A17975" s="4"/>
    </row>
    <row r="17976" spans="1:1" x14ac:dyDescent="0.2">
      <c r="A17976" s="4"/>
    </row>
    <row r="17977" spans="1:1" x14ac:dyDescent="0.2">
      <c r="A17977" s="4"/>
    </row>
    <row r="17978" spans="1:1" x14ac:dyDescent="0.2">
      <c r="A17978" s="4"/>
    </row>
    <row r="17979" spans="1:1" x14ac:dyDescent="0.2">
      <c r="A17979" s="4"/>
    </row>
    <row r="17980" spans="1:1" x14ac:dyDescent="0.2">
      <c r="A17980" s="4"/>
    </row>
    <row r="17981" spans="1:1" x14ac:dyDescent="0.2">
      <c r="A17981" s="4"/>
    </row>
    <row r="17982" spans="1:1" x14ac:dyDescent="0.2">
      <c r="A17982" s="4"/>
    </row>
    <row r="17983" spans="1:1" x14ac:dyDescent="0.2">
      <c r="A17983" s="4"/>
    </row>
    <row r="17984" spans="1:1" x14ac:dyDescent="0.2">
      <c r="A17984" s="4"/>
    </row>
    <row r="17985" spans="1:1" x14ac:dyDescent="0.2">
      <c r="A17985" s="4"/>
    </row>
    <row r="17986" spans="1:1" x14ac:dyDescent="0.2">
      <c r="A17986" s="4"/>
    </row>
    <row r="17987" spans="1:1" x14ac:dyDescent="0.2">
      <c r="A17987" s="4"/>
    </row>
    <row r="17988" spans="1:1" x14ac:dyDescent="0.2">
      <c r="A17988" s="4"/>
    </row>
    <row r="17989" spans="1:1" x14ac:dyDescent="0.2">
      <c r="A17989" s="4"/>
    </row>
    <row r="17990" spans="1:1" x14ac:dyDescent="0.2">
      <c r="A17990" s="4"/>
    </row>
    <row r="17991" spans="1:1" x14ac:dyDescent="0.2">
      <c r="A17991" s="4"/>
    </row>
    <row r="17992" spans="1:1" x14ac:dyDescent="0.2">
      <c r="A17992" s="4"/>
    </row>
    <row r="17993" spans="1:1" x14ac:dyDescent="0.2">
      <c r="A17993" s="4"/>
    </row>
    <row r="17994" spans="1:1" x14ac:dyDescent="0.2">
      <c r="A17994" s="4"/>
    </row>
    <row r="17995" spans="1:1" x14ac:dyDescent="0.2">
      <c r="A17995" s="4"/>
    </row>
    <row r="17996" spans="1:1" x14ac:dyDescent="0.2">
      <c r="A17996" s="4"/>
    </row>
    <row r="17997" spans="1:1" x14ac:dyDescent="0.2">
      <c r="A17997" s="4"/>
    </row>
    <row r="17998" spans="1:1" x14ac:dyDescent="0.2">
      <c r="A17998" s="4"/>
    </row>
    <row r="17999" spans="1:1" x14ac:dyDescent="0.2">
      <c r="A17999" s="4"/>
    </row>
    <row r="18000" spans="1:1" x14ac:dyDescent="0.2">
      <c r="A18000" s="4"/>
    </row>
    <row r="18001" spans="1:1" x14ac:dyDescent="0.2">
      <c r="A18001" s="4"/>
    </row>
    <row r="18002" spans="1:1" x14ac:dyDescent="0.2">
      <c r="A18002" s="4"/>
    </row>
    <row r="18003" spans="1:1" x14ac:dyDescent="0.2">
      <c r="A18003" s="4"/>
    </row>
    <row r="18004" spans="1:1" x14ac:dyDescent="0.2">
      <c r="A18004" s="4"/>
    </row>
    <row r="18005" spans="1:1" x14ac:dyDescent="0.2">
      <c r="A18005" s="4"/>
    </row>
    <row r="18006" spans="1:1" x14ac:dyDescent="0.2">
      <c r="A18006" s="4"/>
    </row>
    <row r="18007" spans="1:1" x14ac:dyDescent="0.2">
      <c r="A18007" s="4"/>
    </row>
    <row r="18008" spans="1:1" x14ac:dyDescent="0.2">
      <c r="A18008" s="4"/>
    </row>
    <row r="18009" spans="1:1" x14ac:dyDescent="0.2">
      <c r="A18009" s="4"/>
    </row>
    <row r="18010" spans="1:1" x14ac:dyDescent="0.2">
      <c r="A18010" s="4"/>
    </row>
    <row r="18011" spans="1:1" x14ac:dyDescent="0.2">
      <c r="A18011" s="4"/>
    </row>
    <row r="18012" spans="1:1" x14ac:dyDescent="0.2">
      <c r="A18012" s="4"/>
    </row>
    <row r="18013" spans="1:1" x14ac:dyDescent="0.2">
      <c r="A18013" s="4"/>
    </row>
    <row r="18014" spans="1:1" x14ac:dyDescent="0.2">
      <c r="A18014" s="4"/>
    </row>
    <row r="18015" spans="1:1" x14ac:dyDescent="0.2">
      <c r="A18015" s="4"/>
    </row>
    <row r="18016" spans="1:1" x14ac:dyDescent="0.2">
      <c r="A18016" s="4"/>
    </row>
    <row r="18017" spans="1:1" x14ac:dyDescent="0.2">
      <c r="A18017" s="4"/>
    </row>
    <row r="18018" spans="1:1" x14ac:dyDescent="0.2">
      <c r="A18018" s="4"/>
    </row>
    <row r="18019" spans="1:1" x14ac:dyDescent="0.2">
      <c r="A18019" s="4"/>
    </row>
    <row r="18020" spans="1:1" x14ac:dyDescent="0.2">
      <c r="A18020" s="4"/>
    </row>
    <row r="18021" spans="1:1" x14ac:dyDescent="0.2">
      <c r="A18021" s="4"/>
    </row>
    <row r="18022" spans="1:1" x14ac:dyDescent="0.2">
      <c r="A18022" s="4"/>
    </row>
    <row r="18023" spans="1:1" x14ac:dyDescent="0.2">
      <c r="A18023" s="4"/>
    </row>
    <row r="18024" spans="1:1" x14ac:dyDescent="0.2">
      <c r="A18024" s="4"/>
    </row>
    <row r="18025" spans="1:1" x14ac:dyDescent="0.2">
      <c r="A18025" s="4"/>
    </row>
    <row r="18026" spans="1:1" x14ac:dyDescent="0.2">
      <c r="A18026" s="4"/>
    </row>
    <row r="18027" spans="1:1" x14ac:dyDescent="0.2">
      <c r="A18027" s="4"/>
    </row>
    <row r="18028" spans="1:1" x14ac:dyDescent="0.2">
      <c r="A18028" s="4"/>
    </row>
    <row r="18029" spans="1:1" x14ac:dyDescent="0.2">
      <c r="A18029" s="4"/>
    </row>
    <row r="18030" spans="1:1" x14ac:dyDescent="0.2">
      <c r="A18030" s="4"/>
    </row>
    <row r="18031" spans="1:1" x14ac:dyDescent="0.2">
      <c r="A18031" s="4"/>
    </row>
    <row r="18032" spans="1:1" x14ac:dyDescent="0.2">
      <c r="A18032" s="4"/>
    </row>
    <row r="18033" spans="1:1" x14ac:dyDescent="0.2">
      <c r="A18033" s="4"/>
    </row>
    <row r="18034" spans="1:1" x14ac:dyDescent="0.2">
      <c r="A18034" s="4"/>
    </row>
    <row r="18035" spans="1:1" x14ac:dyDescent="0.2">
      <c r="A18035" s="4"/>
    </row>
    <row r="18036" spans="1:1" x14ac:dyDescent="0.2">
      <c r="A18036" s="4"/>
    </row>
    <row r="18037" spans="1:1" x14ac:dyDescent="0.2">
      <c r="A18037" s="4"/>
    </row>
    <row r="18038" spans="1:1" x14ac:dyDescent="0.2">
      <c r="A18038" s="4"/>
    </row>
    <row r="18039" spans="1:1" x14ac:dyDescent="0.2">
      <c r="A18039" s="4"/>
    </row>
    <row r="18040" spans="1:1" x14ac:dyDescent="0.2">
      <c r="A18040" s="4"/>
    </row>
    <row r="18041" spans="1:1" x14ac:dyDescent="0.2">
      <c r="A18041" s="4"/>
    </row>
    <row r="18042" spans="1:1" x14ac:dyDescent="0.2">
      <c r="A18042" s="4"/>
    </row>
    <row r="18043" spans="1:1" x14ac:dyDescent="0.2">
      <c r="A18043" s="4"/>
    </row>
    <row r="18044" spans="1:1" x14ac:dyDescent="0.2">
      <c r="A18044" s="4"/>
    </row>
    <row r="18045" spans="1:1" x14ac:dyDescent="0.2">
      <c r="A18045" s="4"/>
    </row>
    <row r="18046" spans="1:1" x14ac:dyDescent="0.2">
      <c r="A18046" s="4"/>
    </row>
    <row r="18047" spans="1:1" x14ac:dyDescent="0.2">
      <c r="A18047" s="4"/>
    </row>
    <row r="18048" spans="1:1" x14ac:dyDescent="0.2">
      <c r="A18048" s="4"/>
    </row>
    <row r="18049" spans="1:1" x14ac:dyDescent="0.2">
      <c r="A18049" s="4"/>
    </row>
    <row r="18050" spans="1:1" x14ac:dyDescent="0.2">
      <c r="A18050" s="4"/>
    </row>
    <row r="18051" spans="1:1" x14ac:dyDescent="0.2">
      <c r="A18051" s="4"/>
    </row>
    <row r="18052" spans="1:1" x14ac:dyDescent="0.2">
      <c r="A18052" s="4"/>
    </row>
    <row r="18053" spans="1:1" x14ac:dyDescent="0.2">
      <c r="A18053" s="4"/>
    </row>
    <row r="18054" spans="1:1" x14ac:dyDescent="0.2">
      <c r="A18054" s="4"/>
    </row>
    <row r="18055" spans="1:1" x14ac:dyDescent="0.2">
      <c r="A18055" s="4"/>
    </row>
    <row r="18056" spans="1:1" x14ac:dyDescent="0.2">
      <c r="A18056" s="4"/>
    </row>
    <row r="18057" spans="1:1" x14ac:dyDescent="0.2">
      <c r="A18057" s="4"/>
    </row>
    <row r="18058" spans="1:1" x14ac:dyDescent="0.2">
      <c r="A18058" s="4"/>
    </row>
    <row r="18059" spans="1:1" x14ac:dyDescent="0.2">
      <c r="A18059" s="4"/>
    </row>
    <row r="18060" spans="1:1" x14ac:dyDescent="0.2">
      <c r="A18060" s="4"/>
    </row>
    <row r="18061" spans="1:1" x14ac:dyDescent="0.2">
      <c r="A18061" s="4"/>
    </row>
    <row r="18062" spans="1:1" x14ac:dyDescent="0.2">
      <c r="A18062" s="4"/>
    </row>
    <row r="18063" spans="1:1" x14ac:dyDescent="0.2">
      <c r="A18063" s="4"/>
    </row>
    <row r="18064" spans="1:1" x14ac:dyDescent="0.2">
      <c r="A18064" s="4"/>
    </row>
    <row r="18065" spans="1:1" x14ac:dyDescent="0.2">
      <c r="A18065" s="4"/>
    </row>
    <row r="18066" spans="1:1" x14ac:dyDescent="0.2">
      <c r="A18066" s="4"/>
    </row>
    <row r="18067" spans="1:1" x14ac:dyDescent="0.2">
      <c r="A18067" s="4"/>
    </row>
    <row r="18068" spans="1:1" x14ac:dyDescent="0.2">
      <c r="A18068" s="4"/>
    </row>
    <row r="18069" spans="1:1" x14ac:dyDescent="0.2">
      <c r="A18069" s="4"/>
    </row>
    <row r="18070" spans="1:1" x14ac:dyDescent="0.2">
      <c r="A18070" s="4"/>
    </row>
    <row r="18071" spans="1:1" x14ac:dyDescent="0.2">
      <c r="A18071" s="4"/>
    </row>
    <row r="18072" spans="1:1" x14ac:dyDescent="0.2">
      <c r="A18072" s="4"/>
    </row>
    <row r="18073" spans="1:1" x14ac:dyDescent="0.2">
      <c r="A18073" s="4"/>
    </row>
    <row r="18074" spans="1:1" x14ac:dyDescent="0.2">
      <c r="A18074" s="4"/>
    </row>
    <row r="18075" spans="1:1" x14ac:dyDescent="0.2">
      <c r="A18075" s="4"/>
    </row>
    <row r="18076" spans="1:1" x14ac:dyDescent="0.2">
      <c r="A18076" s="4"/>
    </row>
    <row r="18077" spans="1:1" x14ac:dyDescent="0.2">
      <c r="A18077" s="4"/>
    </row>
    <row r="18078" spans="1:1" x14ac:dyDescent="0.2">
      <c r="A18078" s="4"/>
    </row>
    <row r="18079" spans="1:1" x14ac:dyDescent="0.2">
      <c r="A18079" s="4"/>
    </row>
    <row r="18080" spans="1:1" x14ac:dyDescent="0.2">
      <c r="A18080" s="4"/>
    </row>
    <row r="18081" spans="1:1" x14ac:dyDescent="0.2">
      <c r="A18081" s="4"/>
    </row>
    <row r="18082" spans="1:1" x14ac:dyDescent="0.2">
      <c r="A18082" s="4"/>
    </row>
    <row r="18083" spans="1:1" x14ac:dyDescent="0.2">
      <c r="A18083" s="4"/>
    </row>
    <row r="18084" spans="1:1" x14ac:dyDescent="0.2">
      <c r="A18084" s="4"/>
    </row>
    <row r="18085" spans="1:1" x14ac:dyDescent="0.2">
      <c r="A18085" s="4"/>
    </row>
    <row r="18086" spans="1:1" x14ac:dyDescent="0.2">
      <c r="A18086" s="4"/>
    </row>
    <row r="18087" spans="1:1" x14ac:dyDescent="0.2">
      <c r="A18087" s="4"/>
    </row>
    <row r="18088" spans="1:1" x14ac:dyDescent="0.2">
      <c r="A18088" s="4"/>
    </row>
    <row r="18089" spans="1:1" x14ac:dyDescent="0.2">
      <c r="A18089" s="4"/>
    </row>
    <row r="18090" spans="1:1" x14ac:dyDescent="0.2">
      <c r="A18090" s="4"/>
    </row>
    <row r="18091" spans="1:1" x14ac:dyDescent="0.2">
      <c r="A18091" s="4"/>
    </row>
    <row r="18092" spans="1:1" x14ac:dyDescent="0.2">
      <c r="A18092" s="4"/>
    </row>
    <row r="18093" spans="1:1" x14ac:dyDescent="0.2">
      <c r="A18093" s="4"/>
    </row>
    <row r="18094" spans="1:1" x14ac:dyDescent="0.2">
      <c r="A18094" s="4"/>
    </row>
    <row r="18095" spans="1:1" x14ac:dyDescent="0.2">
      <c r="A18095" s="4"/>
    </row>
    <row r="18096" spans="1:1" x14ac:dyDescent="0.2">
      <c r="A18096" s="4"/>
    </row>
    <row r="18097" spans="1:1" x14ac:dyDescent="0.2">
      <c r="A18097" s="4"/>
    </row>
    <row r="18098" spans="1:1" x14ac:dyDescent="0.2">
      <c r="A18098" s="4"/>
    </row>
    <row r="18099" spans="1:1" x14ac:dyDescent="0.2">
      <c r="A18099" s="4"/>
    </row>
    <row r="18100" spans="1:1" x14ac:dyDescent="0.2">
      <c r="A18100" s="4"/>
    </row>
    <row r="18101" spans="1:1" x14ac:dyDescent="0.2">
      <c r="A18101" s="4"/>
    </row>
    <row r="18102" spans="1:1" x14ac:dyDescent="0.2">
      <c r="A18102" s="4"/>
    </row>
    <row r="18103" spans="1:1" x14ac:dyDescent="0.2">
      <c r="A18103" s="4"/>
    </row>
    <row r="18104" spans="1:1" x14ac:dyDescent="0.2">
      <c r="A18104" s="4"/>
    </row>
    <row r="18105" spans="1:1" x14ac:dyDescent="0.2">
      <c r="A18105" s="4"/>
    </row>
    <row r="18106" spans="1:1" x14ac:dyDescent="0.2">
      <c r="A18106" s="4"/>
    </row>
    <row r="18107" spans="1:1" x14ac:dyDescent="0.2">
      <c r="A18107" s="4"/>
    </row>
    <row r="18108" spans="1:1" x14ac:dyDescent="0.2">
      <c r="A18108" s="4"/>
    </row>
    <row r="18109" spans="1:1" x14ac:dyDescent="0.2">
      <c r="A18109" s="4"/>
    </row>
    <row r="18110" spans="1:1" x14ac:dyDescent="0.2">
      <c r="A18110" s="4"/>
    </row>
    <row r="18111" spans="1:1" x14ac:dyDescent="0.2">
      <c r="A18111" s="4"/>
    </row>
    <row r="18112" spans="1:1" x14ac:dyDescent="0.2">
      <c r="A18112" s="4"/>
    </row>
    <row r="18113" spans="1:1" x14ac:dyDescent="0.2">
      <c r="A18113" s="4"/>
    </row>
    <row r="18114" spans="1:1" x14ac:dyDescent="0.2">
      <c r="A18114" s="4"/>
    </row>
    <row r="18115" spans="1:1" x14ac:dyDescent="0.2">
      <c r="A18115" s="4"/>
    </row>
    <row r="18116" spans="1:1" x14ac:dyDescent="0.2">
      <c r="A18116" s="4"/>
    </row>
    <row r="18117" spans="1:1" x14ac:dyDescent="0.2">
      <c r="A18117" s="4"/>
    </row>
    <row r="18118" spans="1:1" x14ac:dyDescent="0.2">
      <c r="A18118" s="4"/>
    </row>
    <row r="18119" spans="1:1" x14ac:dyDescent="0.2">
      <c r="A18119" s="4"/>
    </row>
    <row r="18120" spans="1:1" x14ac:dyDescent="0.2">
      <c r="A18120" s="4"/>
    </row>
    <row r="18121" spans="1:1" x14ac:dyDescent="0.2">
      <c r="A18121" s="4"/>
    </row>
    <row r="18122" spans="1:1" x14ac:dyDescent="0.2">
      <c r="A18122" s="4"/>
    </row>
    <row r="18123" spans="1:1" x14ac:dyDescent="0.2">
      <c r="A18123" s="4"/>
    </row>
    <row r="18124" spans="1:1" x14ac:dyDescent="0.2">
      <c r="A18124" s="4"/>
    </row>
    <row r="18125" spans="1:1" x14ac:dyDescent="0.2">
      <c r="A18125" s="4"/>
    </row>
    <row r="18126" spans="1:1" x14ac:dyDescent="0.2">
      <c r="A18126" s="4"/>
    </row>
    <row r="18127" spans="1:1" x14ac:dyDescent="0.2">
      <c r="A18127" s="4"/>
    </row>
    <row r="18128" spans="1:1" x14ac:dyDescent="0.2">
      <c r="A18128" s="4"/>
    </row>
    <row r="18129" spans="1:1" x14ac:dyDescent="0.2">
      <c r="A18129" s="4"/>
    </row>
    <row r="18130" spans="1:1" x14ac:dyDescent="0.2">
      <c r="A18130" s="4"/>
    </row>
    <row r="18131" spans="1:1" x14ac:dyDescent="0.2">
      <c r="A18131" s="4"/>
    </row>
    <row r="18132" spans="1:1" x14ac:dyDescent="0.2">
      <c r="A18132" s="4"/>
    </row>
    <row r="18133" spans="1:1" x14ac:dyDescent="0.2">
      <c r="A18133" s="4"/>
    </row>
    <row r="18134" spans="1:1" x14ac:dyDescent="0.2">
      <c r="A18134" s="4"/>
    </row>
    <row r="18135" spans="1:1" x14ac:dyDescent="0.2">
      <c r="A18135" s="4"/>
    </row>
    <row r="18136" spans="1:1" x14ac:dyDescent="0.2">
      <c r="A18136" s="4"/>
    </row>
    <row r="18137" spans="1:1" x14ac:dyDescent="0.2">
      <c r="A18137" s="4"/>
    </row>
    <row r="18138" spans="1:1" x14ac:dyDescent="0.2">
      <c r="A18138" s="4"/>
    </row>
    <row r="18139" spans="1:1" x14ac:dyDescent="0.2">
      <c r="A18139" s="4"/>
    </row>
    <row r="18140" spans="1:1" x14ac:dyDescent="0.2">
      <c r="A18140" s="4"/>
    </row>
    <row r="18141" spans="1:1" x14ac:dyDescent="0.2">
      <c r="A18141" s="4"/>
    </row>
    <row r="18142" spans="1:1" x14ac:dyDescent="0.2">
      <c r="A18142" s="4"/>
    </row>
    <row r="18143" spans="1:1" x14ac:dyDescent="0.2">
      <c r="A18143" s="4"/>
    </row>
    <row r="18144" spans="1:1" x14ac:dyDescent="0.2">
      <c r="A18144" s="4"/>
    </row>
    <row r="18145" spans="1:1" x14ac:dyDescent="0.2">
      <c r="A18145" s="4"/>
    </row>
    <row r="18146" spans="1:1" x14ac:dyDescent="0.2">
      <c r="A18146" s="4"/>
    </row>
    <row r="18147" spans="1:1" x14ac:dyDescent="0.2">
      <c r="A18147" s="4"/>
    </row>
    <row r="18148" spans="1:1" x14ac:dyDescent="0.2">
      <c r="A18148" s="4"/>
    </row>
    <row r="18149" spans="1:1" x14ac:dyDescent="0.2">
      <c r="A18149" s="4"/>
    </row>
    <row r="18150" spans="1:1" x14ac:dyDescent="0.2">
      <c r="A18150" s="4"/>
    </row>
    <row r="18151" spans="1:1" x14ac:dyDescent="0.2">
      <c r="A18151" s="4"/>
    </row>
    <row r="18152" spans="1:1" x14ac:dyDescent="0.2">
      <c r="A18152" s="4"/>
    </row>
    <row r="18153" spans="1:1" x14ac:dyDescent="0.2">
      <c r="A18153" s="4"/>
    </row>
    <row r="18154" spans="1:1" x14ac:dyDescent="0.2">
      <c r="A18154" s="4"/>
    </row>
    <row r="18155" spans="1:1" x14ac:dyDescent="0.2">
      <c r="A18155" s="4"/>
    </row>
    <row r="18156" spans="1:1" x14ac:dyDescent="0.2">
      <c r="A18156" s="4"/>
    </row>
    <row r="18157" spans="1:1" x14ac:dyDescent="0.2">
      <c r="A18157" s="4"/>
    </row>
    <row r="18158" spans="1:1" x14ac:dyDescent="0.2">
      <c r="A18158" s="4"/>
    </row>
    <row r="18159" spans="1:1" x14ac:dyDescent="0.2">
      <c r="A18159" s="4"/>
    </row>
    <row r="18160" spans="1:1" x14ac:dyDescent="0.2">
      <c r="A18160" s="4"/>
    </row>
    <row r="18161" spans="1:1" x14ac:dyDescent="0.2">
      <c r="A18161" s="4"/>
    </row>
    <row r="18162" spans="1:1" x14ac:dyDescent="0.2">
      <c r="A18162" s="4"/>
    </row>
    <row r="18163" spans="1:1" x14ac:dyDescent="0.2">
      <c r="A18163" s="4"/>
    </row>
    <row r="18164" spans="1:1" x14ac:dyDescent="0.2">
      <c r="A18164" s="4"/>
    </row>
    <row r="18165" spans="1:1" x14ac:dyDescent="0.2">
      <c r="A18165" s="4"/>
    </row>
    <row r="18166" spans="1:1" x14ac:dyDescent="0.2">
      <c r="A18166" s="4"/>
    </row>
    <row r="18167" spans="1:1" x14ac:dyDescent="0.2">
      <c r="A18167" s="4"/>
    </row>
    <row r="18168" spans="1:1" x14ac:dyDescent="0.2">
      <c r="A18168" s="4"/>
    </row>
    <row r="18169" spans="1:1" x14ac:dyDescent="0.2">
      <c r="A18169" s="4"/>
    </row>
    <row r="18170" spans="1:1" x14ac:dyDescent="0.2">
      <c r="A18170" s="4"/>
    </row>
    <row r="18171" spans="1:1" x14ac:dyDescent="0.2">
      <c r="A18171" s="4"/>
    </row>
    <row r="18172" spans="1:1" x14ac:dyDescent="0.2">
      <c r="A18172" s="4"/>
    </row>
    <row r="18173" spans="1:1" x14ac:dyDescent="0.2">
      <c r="A18173" s="4"/>
    </row>
    <row r="18174" spans="1:1" x14ac:dyDescent="0.2">
      <c r="A18174" s="4"/>
    </row>
    <row r="18175" spans="1:1" x14ac:dyDescent="0.2">
      <c r="A18175" s="4"/>
    </row>
    <row r="18176" spans="1:1" x14ac:dyDescent="0.2">
      <c r="A18176" s="4"/>
    </row>
    <row r="18177" spans="1:1" x14ac:dyDescent="0.2">
      <c r="A18177" s="4"/>
    </row>
    <row r="18178" spans="1:1" x14ac:dyDescent="0.2">
      <c r="A18178" s="4"/>
    </row>
    <row r="18179" spans="1:1" x14ac:dyDescent="0.2">
      <c r="A18179" s="4"/>
    </row>
    <row r="18180" spans="1:1" x14ac:dyDescent="0.2">
      <c r="A18180" s="4"/>
    </row>
    <row r="18181" spans="1:1" x14ac:dyDescent="0.2">
      <c r="A18181" s="4"/>
    </row>
    <row r="18182" spans="1:1" x14ac:dyDescent="0.2">
      <c r="A18182" s="4"/>
    </row>
    <row r="18183" spans="1:1" x14ac:dyDescent="0.2">
      <c r="A18183" s="4"/>
    </row>
    <row r="18184" spans="1:1" x14ac:dyDescent="0.2">
      <c r="A18184" s="4"/>
    </row>
    <row r="18185" spans="1:1" x14ac:dyDescent="0.2">
      <c r="A18185" s="4"/>
    </row>
    <row r="18186" spans="1:1" x14ac:dyDescent="0.2">
      <c r="A18186" s="4"/>
    </row>
    <row r="18187" spans="1:1" x14ac:dyDescent="0.2">
      <c r="A18187" s="4"/>
    </row>
    <row r="18188" spans="1:1" x14ac:dyDescent="0.2">
      <c r="A18188" s="4"/>
    </row>
    <row r="18189" spans="1:1" x14ac:dyDescent="0.2">
      <c r="A18189" s="4"/>
    </row>
    <row r="18190" spans="1:1" x14ac:dyDescent="0.2">
      <c r="A18190" s="4"/>
    </row>
    <row r="18191" spans="1:1" x14ac:dyDescent="0.2">
      <c r="A18191" s="4"/>
    </row>
    <row r="18192" spans="1:1" x14ac:dyDescent="0.2">
      <c r="A18192" s="4"/>
    </row>
    <row r="18193" spans="1:1" x14ac:dyDescent="0.2">
      <c r="A18193" s="4"/>
    </row>
    <row r="18194" spans="1:1" x14ac:dyDescent="0.2">
      <c r="A18194" s="4"/>
    </row>
    <row r="18195" spans="1:1" x14ac:dyDescent="0.2">
      <c r="A18195" s="4"/>
    </row>
    <row r="18196" spans="1:1" x14ac:dyDescent="0.2">
      <c r="A18196" s="4"/>
    </row>
    <row r="18197" spans="1:1" x14ac:dyDescent="0.2">
      <c r="A18197" s="4"/>
    </row>
    <row r="18198" spans="1:1" x14ac:dyDescent="0.2">
      <c r="A18198" s="4"/>
    </row>
    <row r="18199" spans="1:1" x14ac:dyDescent="0.2">
      <c r="A18199" s="4"/>
    </row>
    <row r="18200" spans="1:1" x14ac:dyDescent="0.2">
      <c r="A18200" s="4"/>
    </row>
    <row r="18201" spans="1:1" x14ac:dyDescent="0.2">
      <c r="A18201" s="4"/>
    </row>
    <row r="18202" spans="1:1" x14ac:dyDescent="0.2">
      <c r="A18202" s="4"/>
    </row>
    <row r="18203" spans="1:1" x14ac:dyDescent="0.2">
      <c r="A18203" s="4"/>
    </row>
    <row r="18204" spans="1:1" x14ac:dyDescent="0.2">
      <c r="A18204" s="4"/>
    </row>
    <row r="18205" spans="1:1" x14ac:dyDescent="0.2">
      <c r="A18205" s="4"/>
    </row>
    <row r="18206" spans="1:1" x14ac:dyDescent="0.2">
      <c r="A18206" s="4"/>
    </row>
    <row r="18207" spans="1:1" x14ac:dyDescent="0.2">
      <c r="A18207" s="4"/>
    </row>
    <row r="18208" spans="1:1" x14ac:dyDescent="0.2">
      <c r="A18208" s="4"/>
    </row>
    <row r="18209" spans="1:1" x14ac:dyDescent="0.2">
      <c r="A18209" s="4"/>
    </row>
    <row r="18210" spans="1:1" x14ac:dyDescent="0.2">
      <c r="A18210" s="4"/>
    </row>
    <row r="18211" spans="1:1" x14ac:dyDescent="0.2">
      <c r="A18211" s="4"/>
    </row>
    <row r="18212" spans="1:1" x14ac:dyDescent="0.2">
      <c r="A18212" s="4"/>
    </row>
    <row r="18213" spans="1:1" x14ac:dyDescent="0.2">
      <c r="A18213" s="4"/>
    </row>
    <row r="18214" spans="1:1" x14ac:dyDescent="0.2">
      <c r="A18214" s="4"/>
    </row>
    <row r="18215" spans="1:1" x14ac:dyDescent="0.2">
      <c r="A18215" s="4"/>
    </row>
    <row r="18216" spans="1:1" x14ac:dyDescent="0.2">
      <c r="A18216" s="4"/>
    </row>
    <row r="18217" spans="1:1" x14ac:dyDescent="0.2">
      <c r="A18217" s="4"/>
    </row>
    <row r="18218" spans="1:1" x14ac:dyDescent="0.2">
      <c r="A18218" s="4"/>
    </row>
    <row r="18219" spans="1:1" x14ac:dyDescent="0.2">
      <c r="A18219" s="4"/>
    </row>
    <row r="18220" spans="1:1" x14ac:dyDescent="0.2">
      <c r="A18220" s="4"/>
    </row>
    <row r="18221" spans="1:1" x14ac:dyDescent="0.2">
      <c r="A18221" s="4"/>
    </row>
    <row r="18222" spans="1:1" x14ac:dyDescent="0.2">
      <c r="A18222" s="4"/>
    </row>
    <row r="18223" spans="1:1" x14ac:dyDescent="0.2">
      <c r="A18223" s="4"/>
    </row>
    <row r="18224" spans="1:1" x14ac:dyDescent="0.2">
      <c r="A18224" s="4"/>
    </row>
    <row r="18225" spans="1:1" x14ac:dyDescent="0.2">
      <c r="A18225" s="4"/>
    </row>
    <row r="18226" spans="1:1" x14ac:dyDescent="0.2">
      <c r="A18226" s="4"/>
    </row>
    <row r="18227" spans="1:1" x14ac:dyDescent="0.2">
      <c r="A18227" s="4"/>
    </row>
    <row r="18228" spans="1:1" x14ac:dyDescent="0.2">
      <c r="A18228" s="4"/>
    </row>
    <row r="18229" spans="1:1" x14ac:dyDescent="0.2">
      <c r="A18229" s="4"/>
    </row>
    <row r="18230" spans="1:1" x14ac:dyDescent="0.2">
      <c r="A18230" s="4"/>
    </row>
    <row r="18231" spans="1:1" x14ac:dyDescent="0.2">
      <c r="A18231" s="4"/>
    </row>
    <row r="18232" spans="1:1" x14ac:dyDescent="0.2">
      <c r="A18232" s="4"/>
    </row>
    <row r="18233" spans="1:1" x14ac:dyDescent="0.2">
      <c r="A18233" s="4"/>
    </row>
    <row r="18234" spans="1:1" x14ac:dyDescent="0.2">
      <c r="A18234" s="4"/>
    </row>
    <row r="18235" spans="1:1" x14ac:dyDescent="0.2">
      <c r="A18235" s="4"/>
    </row>
    <row r="18236" spans="1:1" x14ac:dyDescent="0.2">
      <c r="A18236" s="4"/>
    </row>
    <row r="18237" spans="1:1" x14ac:dyDescent="0.2">
      <c r="A18237" s="4"/>
    </row>
    <row r="18238" spans="1:1" x14ac:dyDescent="0.2">
      <c r="A18238" s="4"/>
    </row>
    <row r="18239" spans="1:1" x14ac:dyDescent="0.2">
      <c r="A18239" s="4"/>
    </row>
    <row r="18240" spans="1:1" x14ac:dyDescent="0.2">
      <c r="A18240" s="4"/>
    </row>
    <row r="18241" spans="1:1" x14ac:dyDescent="0.2">
      <c r="A18241" s="4"/>
    </row>
    <row r="18242" spans="1:1" x14ac:dyDescent="0.2">
      <c r="A18242" s="4"/>
    </row>
    <row r="18243" spans="1:1" x14ac:dyDescent="0.2">
      <c r="A18243" s="4"/>
    </row>
    <row r="18244" spans="1:1" x14ac:dyDescent="0.2">
      <c r="A18244" s="4"/>
    </row>
    <row r="18245" spans="1:1" x14ac:dyDescent="0.2">
      <c r="A18245" s="4"/>
    </row>
    <row r="18246" spans="1:1" x14ac:dyDescent="0.2">
      <c r="A18246" s="4"/>
    </row>
    <row r="18247" spans="1:1" x14ac:dyDescent="0.2">
      <c r="A18247" s="4"/>
    </row>
    <row r="18248" spans="1:1" x14ac:dyDescent="0.2">
      <c r="A18248" s="4"/>
    </row>
    <row r="18249" spans="1:1" x14ac:dyDescent="0.2">
      <c r="A18249" s="4"/>
    </row>
    <row r="18250" spans="1:1" x14ac:dyDescent="0.2">
      <c r="A18250" s="4"/>
    </row>
    <row r="18251" spans="1:1" x14ac:dyDescent="0.2">
      <c r="A18251" s="4"/>
    </row>
    <row r="18252" spans="1:1" x14ac:dyDescent="0.2">
      <c r="A18252" s="4"/>
    </row>
    <row r="18253" spans="1:1" x14ac:dyDescent="0.2">
      <c r="A18253" s="4"/>
    </row>
    <row r="18254" spans="1:1" x14ac:dyDescent="0.2">
      <c r="A18254" s="4"/>
    </row>
    <row r="18255" spans="1:1" x14ac:dyDescent="0.2">
      <c r="A18255" s="4"/>
    </row>
    <row r="18256" spans="1:1" x14ac:dyDescent="0.2">
      <c r="A18256" s="4"/>
    </row>
    <row r="18257" spans="1:1" x14ac:dyDescent="0.2">
      <c r="A18257" s="4"/>
    </row>
    <row r="18258" spans="1:1" x14ac:dyDescent="0.2">
      <c r="A18258" s="4"/>
    </row>
    <row r="18259" spans="1:1" x14ac:dyDescent="0.2">
      <c r="A18259" s="4"/>
    </row>
    <row r="18260" spans="1:1" x14ac:dyDescent="0.2">
      <c r="A18260" s="4"/>
    </row>
    <row r="18261" spans="1:1" x14ac:dyDescent="0.2">
      <c r="A18261" s="4"/>
    </row>
    <row r="18262" spans="1:1" x14ac:dyDescent="0.2">
      <c r="A18262" s="4"/>
    </row>
    <row r="18263" spans="1:1" x14ac:dyDescent="0.2">
      <c r="A18263" s="4"/>
    </row>
    <row r="18264" spans="1:1" x14ac:dyDescent="0.2">
      <c r="A18264" s="4"/>
    </row>
    <row r="18265" spans="1:1" x14ac:dyDescent="0.2">
      <c r="A18265" s="4"/>
    </row>
    <row r="18266" spans="1:1" x14ac:dyDescent="0.2">
      <c r="A18266" s="4"/>
    </row>
    <row r="18267" spans="1:1" x14ac:dyDescent="0.2">
      <c r="A18267" s="4"/>
    </row>
    <row r="18268" spans="1:1" x14ac:dyDescent="0.2">
      <c r="A18268" s="4"/>
    </row>
    <row r="18269" spans="1:1" x14ac:dyDescent="0.2">
      <c r="A18269" s="4"/>
    </row>
    <row r="18270" spans="1:1" x14ac:dyDescent="0.2">
      <c r="A18270" s="4"/>
    </row>
    <row r="18271" spans="1:1" x14ac:dyDescent="0.2">
      <c r="A18271" s="4"/>
    </row>
    <row r="18272" spans="1:1" x14ac:dyDescent="0.2">
      <c r="A18272" s="4"/>
    </row>
    <row r="18273" spans="1:1" x14ac:dyDescent="0.2">
      <c r="A18273" s="4"/>
    </row>
    <row r="18274" spans="1:1" x14ac:dyDescent="0.2">
      <c r="A18274" s="4"/>
    </row>
    <row r="18275" spans="1:1" x14ac:dyDescent="0.2">
      <c r="A18275" s="4"/>
    </row>
    <row r="18276" spans="1:1" x14ac:dyDescent="0.2">
      <c r="A18276" s="4"/>
    </row>
    <row r="18277" spans="1:1" x14ac:dyDescent="0.2">
      <c r="A18277" s="4"/>
    </row>
    <row r="18278" spans="1:1" x14ac:dyDescent="0.2">
      <c r="A18278" s="4"/>
    </row>
    <row r="18279" spans="1:1" x14ac:dyDescent="0.2">
      <c r="A18279" s="4"/>
    </row>
    <row r="18280" spans="1:1" x14ac:dyDescent="0.2">
      <c r="A18280" s="4"/>
    </row>
    <row r="18281" spans="1:1" x14ac:dyDescent="0.2">
      <c r="A18281" s="4"/>
    </row>
    <row r="18282" spans="1:1" x14ac:dyDescent="0.2">
      <c r="A18282" s="4"/>
    </row>
    <row r="18283" spans="1:1" x14ac:dyDescent="0.2">
      <c r="A18283" s="4"/>
    </row>
    <row r="18284" spans="1:1" x14ac:dyDescent="0.2">
      <c r="A18284" s="4"/>
    </row>
    <row r="18285" spans="1:1" x14ac:dyDescent="0.2">
      <c r="A18285" s="4"/>
    </row>
    <row r="18286" spans="1:1" x14ac:dyDescent="0.2">
      <c r="A18286" s="4"/>
    </row>
    <row r="18287" spans="1:1" x14ac:dyDescent="0.2">
      <c r="A18287" s="4"/>
    </row>
    <row r="18288" spans="1:1" x14ac:dyDescent="0.2">
      <c r="A18288" s="4"/>
    </row>
    <row r="18289" spans="1:1" x14ac:dyDescent="0.2">
      <c r="A18289" s="4"/>
    </row>
    <row r="18290" spans="1:1" x14ac:dyDescent="0.2">
      <c r="A18290" s="4"/>
    </row>
    <row r="18291" spans="1:1" x14ac:dyDescent="0.2">
      <c r="A18291" s="4"/>
    </row>
    <row r="18292" spans="1:1" x14ac:dyDescent="0.2">
      <c r="A18292" s="4"/>
    </row>
    <row r="18293" spans="1:1" x14ac:dyDescent="0.2">
      <c r="A18293" s="4"/>
    </row>
    <row r="18294" spans="1:1" x14ac:dyDescent="0.2">
      <c r="A18294" s="4"/>
    </row>
    <row r="18295" spans="1:1" x14ac:dyDescent="0.2">
      <c r="A18295" s="4"/>
    </row>
    <row r="18296" spans="1:1" x14ac:dyDescent="0.2">
      <c r="A18296" s="4"/>
    </row>
    <row r="18297" spans="1:1" x14ac:dyDescent="0.2">
      <c r="A18297" s="4"/>
    </row>
    <row r="18298" spans="1:1" x14ac:dyDescent="0.2">
      <c r="A18298" s="4"/>
    </row>
    <row r="18299" spans="1:1" x14ac:dyDescent="0.2">
      <c r="A18299" s="4"/>
    </row>
    <row r="18300" spans="1:1" x14ac:dyDescent="0.2">
      <c r="A18300" s="4"/>
    </row>
    <row r="18301" spans="1:1" x14ac:dyDescent="0.2">
      <c r="A18301" s="4"/>
    </row>
    <row r="18302" spans="1:1" x14ac:dyDescent="0.2">
      <c r="A18302" s="4"/>
    </row>
    <row r="18303" spans="1:1" x14ac:dyDescent="0.2">
      <c r="A18303" s="4"/>
    </row>
    <row r="18304" spans="1:1" x14ac:dyDescent="0.2">
      <c r="A18304" s="4"/>
    </row>
    <row r="18305" spans="1:1" x14ac:dyDescent="0.2">
      <c r="A18305" s="4"/>
    </row>
    <row r="18306" spans="1:1" x14ac:dyDescent="0.2">
      <c r="A18306" s="4"/>
    </row>
    <row r="18307" spans="1:1" x14ac:dyDescent="0.2">
      <c r="A18307" s="4"/>
    </row>
    <row r="18308" spans="1:1" x14ac:dyDescent="0.2">
      <c r="A18308" s="4"/>
    </row>
    <row r="18309" spans="1:1" x14ac:dyDescent="0.2">
      <c r="A18309" s="4"/>
    </row>
    <row r="18310" spans="1:1" x14ac:dyDescent="0.2">
      <c r="A18310" s="4"/>
    </row>
    <row r="18311" spans="1:1" x14ac:dyDescent="0.2">
      <c r="A18311" s="4"/>
    </row>
    <row r="18312" spans="1:1" x14ac:dyDescent="0.2">
      <c r="A18312" s="4"/>
    </row>
    <row r="18313" spans="1:1" x14ac:dyDescent="0.2">
      <c r="A18313" s="4"/>
    </row>
    <row r="18314" spans="1:1" x14ac:dyDescent="0.2">
      <c r="A18314" s="4"/>
    </row>
    <row r="18315" spans="1:1" x14ac:dyDescent="0.2">
      <c r="A18315" s="4"/>
    </row>
    <row r="18316" spans="1:1" x14ac:dyDescent="0.2">
      <c r="A18316" s="4"/>
    </row>
    <row r="18317" spans="1:1" x14ac:dyDescent="0.2">
      <c r="A18317" s="4"/>
    </row>
    <row r="18318" spans="1:1" x14ac:dyDescent="0.2">
      <c r="A18318" s="4"/>
    </row>
    <row r="18319" spans="1:1" x14ac:dyDescent="0.2">
      <c r="A18319" s="4"/>
    </row>
    <row r="18320" spans="1:1" x14ac:dyDescent="0.2">
      <c r="A18320" s="4"/>
    </row>
    <row r="18321" spans="1:1" x14ac:dyDescent="0.2">
      <c r="A18321" s="4"/>
    </row>
    <row r="18322" spans="1:1" x14ac:dyDescent="0.2">
      <c r="A18322" s="4"/>
    </row>
    <row r="18323" spans="1:1" x14ac:dyDescent="0.2">
      <c r="A18323" s="4"/>
    </row>
    <row r="18324" spans="1:1" x14ac:dyDescent="0.2">
      <c r="A18324" s="4"/>
    </row>
    <row r="18325" spans="1:1" x14ac:dyDescent="0.2">
      <c r="A18325" s="4"/>
    </row>
    <row r="18326" spans="1:1" x14ac:dyDescent="0.2">
      <c r="A18326" s="4"/>
    </row>
    <row r="18327" spans="1:1" x14ac:dyDescent="0.2">
      <c r="A18327" s="4"/>
    </row>
    <row r="18328" spans="1:1" x14ac:dyDescent="0.2">
      <c r="A18328" s="4"/>
    </row>
    <row r="18329" spans="1:1" x14ac:dyDescent="0.2">
      <c r="A18329" s="4"/>
    </row>
    <row r="18330" spans="1:1" x14ac:dyDescent="0.2">
      <c r="A18330" s="4"/>
    </row>
    <row r="18331" spans="1:1" x14ac:dyDescent="0.2">
      <c r="A18331" s="4"/>
    </row>
    <row r="18332" spans="1:1" x14ac:dyDescent="0.2">
      <c r="A18332" s="4"/>
    </row>
    <row r="18333" spans="1:1" x14ac:dyDescent="0.2">
      <c r="A18333" s="4"/>
    </row>
    <row r="18334" spans="1:1" x14ac:dyDescent="0.2">
      <c r="A18334" s="4"/>
    </row>
    <row r="18335" spans="1:1" x14ac:dyDescent="0.2">
      <c r="A18335" s="4"/>
    </row>
    <row r="18336" spans="1:1" x14ac:dyDescent="0.2">
      <c r="A18336" s="4"/>
    </row>
    <row r="18337" spans="1:1" x14ac:dyDescent="0.2">
      <c r="A18337" s="4"/>
    </row>
    <row r="18338" spans="1:1" x14ac:dyDescent="0.2">
      <c r="A18338" s="4"/>
    </row>
    <row r="18339" spans="1:1" x14ac:dyDescent="0.2">
      <c r="A18339" s="4"/>
    </row>
    <row r="18340" spans="1:1" x14ac:dyDescent="0.2">
      <c r="A18340" s="4"/>
    </row>
    <row r="18341" spans="1:1" x14ac:dyDescent="0.2">
      <c r="A18341" s="4"/>
    </row>
    <row r="18342" spans="1:1" x14ac:dyDescent="0.2">
      <c r="A18342" s="4"/>
    </row>
    <row r="18343" spans="1:1" x14ac:dyDescent="0.2">
      <c r="A18343" s="4"/>
    </row>
    <row r="18344" spans="1:1" x14ac:dyDescent="0.2">
      <c r="A18344" s="4"/>
    </row>
    <row r="18345" spans="1:1" x14ac:dyDescent="0.2">
      <c r="A18345" s="4"/>
    </row>
    <row r="18346" spans="1:1" x14ac:dyDescent="0.2">
      <c r="A18346" s="4"/>
    </row>
    <row r="18347" spans="1:1" x14ac:dyDescent="0.2">
      <c r="A18347" s="4"/>
    </row>
    <row r="18348" spans="1:1" x14ac:dyDescent="0.2">
      <c r="A18348" s="4"/>
    </row>
    <row r="18349" spans="1:1" x14ac:dyDescent="0.2">
      <c r="A18349" s="4"/>
    </row>
    <row r="18350" spans="1:1" x14ac:dyDescent="0.2">
      <c r="A18350" s="4"/>
    </row>
    <row r="18351" spans="1:1" x14ac:dyDescent="0.2">
      <c r="A18351" s="4"/>
    </row>
    <row r="18352" spans="1:1" x14ac:dyDescent="0.2">
      <c r="A18352" s="4"/>
    </row>
    <row r="18353" spans="1:1" x14ac:dyDescent="0.2">
      <c r="A18353" s="4"/>
    </row>
    <row r="18354" spans="1:1" x14ac:dyDescent="0.2">
      <c r="A18354" s="4"/>
    </row>
    <row r="18355" spans="1:1" x14ac:dyDescent="0.2">
      <c r="A18355" s="4"/>
    </row>
    <row r="18356" spans="1:1" x14ac:dyDescent="0.2">
      <c r="A18356" s="4"/>
    </row>
    <row r="18357" spans="1:1" x14ac:dyDescent="0.2">
      <c r="A18357" s="4"/>
    </row>
    <row r="18358" spans="1:1" x14ac:dyDescent="0.2">
      <c r="A18358" s="4"/>
    </row>
    <row r="18359" spans="1:1" x14ac:dyDescent="0.2">
      <c r="A18359" s="4"/>
    </row>
    <row r="18360" spans="1:1" x14ac:dyDescent="0.2">
      <c r="A18360" s="4"/>
    </row>
    <row r="18361" spans="1:1" x14ac:dyDescent="0.2">
      <c r="A18361" s="4"/>
    </row>
    <row r="18362" spans="1:1" x14ac:dyDescent="0.2">
      <c r="A18362" s="4"/>
    </row>
    <row r="18363" spans="1:1" x14ac:dyDescent="0.2">
      <c r="A18363" s="4"/>
    </row>
    <row r="18364" spans="1:1" x14ac:dyDescent="0.2">
      <c r="A18364" s="4"/>
    </row>
    <row r="18365" spans="1:1" x14ac:dyDescent="0.2">
      <c r="A18365" s="4"/>
    </row>
    <row r="18366" spans="1:1" x14ac:dyDescent="0.2">
      <c r="A18366" s="4"/>
    </row>
    <row r="18367" spans="1:1" x14ac:dyDescent="0.2">
      <c r="A18367" s="4"/>
    </row>
    <row r="18368" spans="1:1" x14ac:dyDescent="0.2">
      <c r="A18368" s="4"/>
    </row>
    <row r="18369" spans="1:1" x14ac:dyDescent="0.2">
      <c r="A18369" s="4"/>
    </row>
    <row r="18370" spans="1:1" x14ac:dyDescent="0.2">
      <c r="A18370" s="4"/>
    </row>
    <row r="18371" spans="1:1" x14ac:dyDescent="0.2">
      <c r="A18371" s="4"/>
    </row>
    <row r="18372" spans="1:1" x14ac:dyDescent="0.2">
      <c r="A18372" s="4"/>
    </row>
    <row r="18373" spans="1:1" x14ac:dyDescent="0.2">
      <c r="A18373" s="4"/>
    </row>
    <row r="18374" spans="1:1" x14ac:dyDescent="0.2">
      <c r="A18374" s="4"/>
    </row>
    <row r="18375" spans="1:1" x14ac:dyDescent="0.2">
      <c r="A18375" s="4"/>
    </row>
    <row r="18376" spans="1:1" x14ac:dyDescent="0.2">
      <c r="A18376" s="4"/>
    </row>
    <row r="18377" spans="1:1" x14ac:dyDescent="0.2">
      <c r="A18377" s="4"/>
    </row>
    <row r="18378" spans="1:1" x14ac:dyDescent="0.2">
      <c r="A18378" s="4"/>
    </row>
    <row r="18379" spans="1:1" x14ac:dyDescent="0.2">
      <c r="A18379" s="4"/>
    </row>
    <row r="18380" spans="1:1" x14ac:dyDescent="0.2">
      <c r="A18380" s="4"/>
    </row>
    <row r="18381" spans="1:1" x14ac:dyDescent="0.2">
      <c r="A18381" s="4"/>
    </row>
    <row r="18382" spans="1:1" x14ac:dyDescent="0.2">
      <c r="A18382" s="4"/>
    </row>
    <row r="18383" spans="1:1" x14ac:dyDescent="0.2">
      <c r="A18383" s="4"/>
    </row>
    <row r="18384" spans="1:1" x14ac:dyDescent="0.2">
      <c r="A18384" s="4"/>
    </row>
    <row r="18385" spans="1:1" x14ac:dyDescent="0.2">
      <c r="A18385" s="4"/>
    </row>
    <row r="18386" spans="1:1" x14ac:dyDescent="0.2">
      <c r="A18386" s="4"/>
    </row>
    <row r="18387" spans="1:1" x14ac:dyDescent="0.2">
      <c r="A18387" s="4"/>
    </row>
    <row r="18388" spans="1:1" x14ac:dyDescent="0.2">
      <c r="A18388" s="4"/>
    </row>
    <row r="18389" spans="1:1" x14ac:dyDescent="0.2">
      <c r="A18389" s="4"/>
    </row>
    <row r="18390" spans="1:1" x14ac:dyDescent="0.2">
      <c r="A18390" s="4"/>
    </row>
    <row r="18391" spans="1:1" x14ac:dyDescent="0.2">
      <c r="A18391" s="4"/>
    </row>
    <row r="18392" spans="1:1" x14ac:dyDescent="0.2">
      <c r="A18392" s="4"/>
    </row>
    <row r="18393" spans="1:1" x14ac:dyDescent="0.2">
      <c r="A18393" s="4"/>
    </row>
    <row r="18394" spans="1:1" x14ac:dyDescent="0.2">
      <c r="A18394" s="4"/>
    </row>
    <row r="18395" spans="1:1" x14ac:dyDescent="0.2">
      <c r="A18395" s="4"/>
    </row>
    <row r="18396" spans="1:1" x14ac:dyDescent="0.2">
      <c r="A18396" s="4"/>
    </row>
    <row r="18397" spans="1:1" x14ac:dyDescent="0.2">
      <c r="A18397" s="4"/>
    </row>
    <row r="18398" spans="1:1" x14ac:dyDescent="0.2">
      <c r="A18398" s="4"/>
    </row>
    <row r="18399" spans="1:1" x14ac:dyDescent="0.2">
      <c r="A18399" s="4"/>
    </row>
    <row r="18400" spans="1:1" x14ac:dyDescent="0.2">
      <c r="A18400" s="4"/>
    </row>
    <row r="18401" spans="1:1" x14ac:dyDescent="0.2">
      <c r="A18401" s="4"/>
    </row>
    <row r="18402" spans="1:1" x14ac:dyDescent="0.2">
      <c r="A18402" s="4"/>
    </row>
    <row r="18403" spans="1:1" x14ac:dyDescent="0.2">
      <c r="A18403" s="4"/>
    </row>
    <row r="18404" spans="1:1" x14ac:dyDescent="0.2">
      <c r="A18404" s="4"/>
    </row>
    <row r="18405" spans="1:1" x14ac:dyDescent="0.2">
      <c r="A18405" s="4"/>
    </row>
    <row r="18406" spans="1:1" x14ac:dyDescent="0.2">
      <c r="A18406" s="4"/>
    </row>
    <row r="18407" spans="1:1" x14ac:dyDescent="0.2">
      <c r="A18407" s="4"/>
    </row>
    <row r="18408" spans="1:1" x14ac:dyDescent="0.2">
      <c r="A18408" s="4"/>
    </row>
    <row r="18409" spans="1:1" x14ac:dyDescent="0.2">
      <c r="A18409" s="4"/>
    </row>
    <row r="18410" spans="1:1" x14ac:dyDescent="0.2">
      <c r="A18410" s="4"/>
    </row>
    <row r="18411" spans="1:1" x14ac:dyDescent="0.2">
      <c r="A18411" s="4"/>
    </row>
    <row r="18412" spans="1:1" x14ac:dyDescent="0.2">
      <c r="A18412" s="4"/>
    </row>
    <row r="18413" spans="1:1" x14ac:dyDescent="0.2">
      <c r="A18413" s="4"/>
    </row>
    <row r="18414" spans="1:1" x14ac:dyDescent="0.2">
      <c r="A18414" s="4"/>
    </row>
    <row r="18415" spans="1:1" x14ac:dyDescent="0.2">
      <c r="A18415" s="4"/>
    </row>
    <row r="18416" spans="1:1" x14ac:dyDescent="0.2">
      <c r="A18416" s="4"/>
    </row>
    <row r="18417" spans="1:1" x14ac:dyDescent="0.2">
      <c r="A18417" s="4"/>
    </row>
    <row r="18418" spans="1:1" x14ac:dyDescent="0.2">
      <c r="A18418" s="4"/>
    </row>
    <row r="18419" spans="1:1" x14ac:dyDescent="0.2">
      <c r="A18419" s="4"/>
    </row>
    <row r="18420" spans="1:1" x14ac:dyDescent="0.2">
      <c r="A18420" s="4"/>
    </row>
    <row r="18421" spans="1:1" x14ac:dyDescent="0.2">
      <c r="A18421" s="4"/>
    </row>
    <row r="18422" spans="1:1" x14ac:dyDescent="0.2">
      <c r="A18422" s="4"/>
    </row>
    <row r="18423" spans="1:1" x14ac:dyDescent="0.2">
      <c r="A18423" s="4"/>
    </row>
    <row r="18424" spans="1:1" x14ac:dyDescent="0.2">
      <c r="A18424" s="4"/>
    </row>
    <row r="18425" spans="1:1" x14ac:dyDescent="0.2">
      <c r="A18425" s="4"/>
    </row>
    <row r="18426" spans="1:1" x14ac:dyDescent="0.2">
      <c r="A18426" s="4"/>
    </row>
    <row r="18427" spans="1:1" x14ac:dyDescent="0.2">
      <c r="A18427" s="4"/>
    </row>
    <row r="18428" spans="1:1" x14ac:dyDescent="0.2">
      <c r="A18428" s="4"/>
    </row>
    <row r="18429" spans="1:1" x14ac:dyDescent="0.2">
      <c r="A18429" s="4"/>
    </row>
    <row r="18430" spans="1:1" x14ac:dyDescent="0.2">
      <c r="A18430" s="4"/>
    </row>
    <row r="18431" spans="1:1" x14ac:dyDescent="0.2">
      <c r="A18431" s="4"/>
    </row>
    <row r="18432" spans="1:1" x14ac:dyDescent="0.2">
      <c r="A18432" s="4"/>
    </row>
    <row r="18433" spans="1:1" x14ac:dyDescent="0.2">
      <c r="A18433" s="4"/>
    </row>
    <row r="18434" spans="1:1" x14ac:dyDescent="0.2">
      <c r="A18434" s="4"/>
    </row>
    <row r="18435" spans="1:1" x14ac:dyDescent="0.2">
      <c r="A18435" s="4"/>
    </row>
    <row r="18436" spans="1:1" x14ac:dyDescent="0.2">
      <c r="A18436" s="4"/>
    </row>
    <row r="18437" spans="1:1" x14ac:dyDescent="0.2">
      <c r="A18437" s="4"/>
    </row>
    <row r="18438" spans="1:1" x14ac:dyDescent="0.2">
      <c r="A18438" s="4"/>
    </row>
    <row r="18439" spans="1:1" x14ac:dyDescent="0.2">
      <c r="A18439" s="4"/>
    </row>
    <row r="18440" spans="1:1" x14ac:dyDescent="0.2">
      <c r="A18440" s="4"/>
    </row>
    <row r="18441" spans="1:1" x14ac:dyDescent="0.2">
      <c r="A18441" s="4"/>
    </row>
    <row r="18442" spans="1:1" x14ac:dyDescent="0.2">
      <c r="A18442" s="4"/>
    </row>
    <row r="18443" spans="1:1" x14ac:dyDescent="0.2">
      <c r="A18443" s="4"/>
    </row>
    <row r="18444" spans="1:1" x14ac:dyDescent="0.2">
      <c r="A18444" s="4"/>
    </row>
    <row r="18445" spans="1:1" x14ac:dyDescent="0.2">
      <c r="A18445" s="4"/>
    </row>
    <row r="18446" spans="1:1" x14ac:dyDescent="0.2">
      <c r="A18446" s="4"/>
    </row>
    <row r="18447" spans="1:1" x14ac:dyDescent="0.2">
      <c r="A18447" s="4"/>
    </row>
    <row r="18448" spans="1:1" x14ac:dyDescent="0.2">
      <c r="A18448" s="4"/>
    </row>
    <row r="18449" spans="1:1" x14ac:dyDescent="0.2">
      <c r="A18449" s="4"/>
    </row>
    <row r="18450" spans="1:1" x14ac:dyDescent="0.2">
      <c r="A18450" s="4"/>
    </row>
    <row r="18451" spans="1:1" x14ac:dyDescent="0.2">
      <c r="A18451" s="4"/>
    </row>
    <row r="18452" spans="1:1" x14ac:dyDescent="0.2">
      <c r="A18452" s="4"/>
    </row>
    <row r="18453" spans="1:1" x14ac:dyDescent="0.2">
      <c r="A18453" s="4"/>
    </row>
    <row r="18454" spans="1:1" x14ac:dyDescent="0.2">
      <c r="A18454" s="4"/>
    </row>
    <row r="18455" spans="1:1" x14ac:dyDescent="0.2">
      <c r="A18455" s="4"/>
    </row>
    <row r="18456" spans="1:1" x14ac:dyDescent="0.2">
      <c r="A18456" s="4"/>
    </row>
    <row r="18457" spans="1:1" x14ac:dyDescent="0.2">
      <c r="A18457" s="4"/>
    </row>
    <row r="18458" spans="1:1" x14ac:dyDescent="0.2">
      <c r="A18458" s="4"/>
    </row>
    <row r="18459" spans="1:1" x14ac:dyDescent="0.2">
      <c r="A18459" s="4"/>
    </row>
    <row r="18460" spans="1:1" x14ac:dyDescent="0.2">
      <c r="A18460" s="4"/>
    </row>
    <row r="18461" spans="1:1" x14ac:dyDescent="0.2">
      <c r="A18461" s="4"/>
    </row>
    <row r="18462" spans="1:1" x14ac:dyDescent="0.2">
      <c r="A18462" s="4"/>
    </row>
    <row r="18463" spans="1:1" x14ac:dyDescent="0.2">
      <c r="A18463" s="4"/>
    </row>
    <row r="18464" spans="1:1" x14ac:dyDescent="0.2">
      <c r="A18464" s="4"/>
    </row>
    <row r="18465" spans="1:1" x14ac:dyDescent="0.2">
      <c r="A18465" s="4"/>
    </row>
    <row r="18466" spans="1:1" x14ac:dyDescent="0.2">
      <c r="A18466" s="4"/>
    </row>
    <row r="18467" spans="1:1" x14ac:dyDescent="0.2">
      <c r="A18467" s="4"/>
    </row>
    <row r="18468" spans="1:1" x14ac:dyDescent="0.2">
      <c r="A18468" s="4"/>
    </row>
    <row r="18469" spans="1:1" x14ac:dyDescent="0.2">
      <c r="A18469" s="4"/>
    </row>
    <row r="18470" spans="1:1" x14ac:dyDescent="0.2">
      <c r="A18470" s="4"/>
    </row>
    <row r="18471" spans="1:1" x14ac:dyDescent="0.2">
      <c r="A18471" s="4"/>
    </row>
    <row r="18472" spans="1:1" x14ac:dyDescent="0.2">
      <c r="A18472" s="4"/>
    </row>
    <row r="18473" spans="1:1" x14ac:dyDescent="0.2">
      <c r="A18473" s="4"/>
    </row>
    <row r="18474" spans="1:1" x14ac:dyDescent="0.2">
      <c r="A18474" s="4"/>
    </row>
    <row r="18475" spans="1:1" x14ac:dyDescent="0.2">
      <c r="A18475" s="4"/>
    </row>
    <row r="18476" spans="1:1" x14ac:dyDescent="0.2">
      <c r="A18476" s="4"/>
    </row>
    <row r="18477" spans="1:1" x14ac:dyDescent="0.2">
      <c r="A18477" s="4"/>
    </row>
    <row r="18478" spans="1:1" x14ac:dyDescent="0.2">
      <c r="A18478" s="4"/>
    </row>
    <row r="18479" spans="1:1" x14ac:dyDescent="0.2">
      <c r="A18479" s="4"/>
    </row>
    <row r="18480" spans="1:1" x14ac:dyDescent="0.2">
      <c r="A18480" s="4"/>
    </row>
    <row r="18481" spans="1:1" x14ac:dyDescent="0.2">
      <c r="A18481" s="4"/>
    </row>
    <row r="18482" spans="1:1" x14ac:dyDescent="0.2">
      <c r="A18482" s="4"/>
    </row>
    <row r="18483" spans="1:1" x14ac:dyDescent="0.2">
      <c r="A18483" s="4"/>
    </row>
    <row r="18484" spans="1:1" x14ac:dyDescent="0.2">
      <c r="A18484" s="4"/>
    </row>
    <row r="18485" spans="1:1" x14ac:dyDescent="0.2">
      <c r="A18485" s="4"/>
    </row>
    <row r="18486" spans="1:1" x14ac:dyDescent="0.2">
      <c r="A18486" s="4"/>
    </row>
    <row r="18487" spans="1:1" x14ac:dyDescent="0.2">
      <c r="A18487" s="4"/>
    </row>
    <row r="18488" spans="1:1" x14ac:dyDescent="0.2">
      <c r="A18488" s="4"/>
    </row>
    <row r="18489" spans="1:1" x14ac:dyDescent="0.2">
      <c r="A18489" s="4"/>
    </row>
    <row r="18490" spans="1:1" x14ac:dyDescent="0.2">
      <c r="A18490" s="4"/>
    </row>
    <row r="18491" spans="1:1" x14ac:dyDescent="0.2">
      <c r="A18491" s="4"/>
    </row>
    <row r="18492" spans="1:1" x14ac:dyDescent="0.2">
      <c r="A18492" s="4"/>
    </row>
    <row r="18493" spans="1:1" x14ac:dyDescent="0.2">
      <c r="A18493" s="4"/>
    </row>
    <row r="18494" spans="1:1" x14ac:dyDescent="0.2">
      <c r="A18494" s="4"/>
    </row>
    <row r="18495" spans="1:1" x14ac:dyDescent="0.2">
      <c r="A18495" s="4"/>
    </row>
    <row r="18496" spans="1:1" x14ac:dyDescent="0.2">
      <c r="A18496" s="4"/>
    </row>
    <row r="18497" spans="1:1" x14ac:dyDescent="0.2">
      <c r="A18497" s="4"/>
    </row>
    <row r="18498" spans="1:1" x14ac:dyDescent="0.2">
      <c r="A18498" s="4"/>
    </row>
    <row r="18499" spans="1:1" x14ac:dyDescent="0.2">
      <c r="A18499" s="4"/>
    </row>
    <row r="18500" spans="1:1" x14ac:dyDescent="0.2">
      <c r="A18500" s="4"/>
    </row>
    <row r="18501" spans="1:1" x14ac:dyDescent="0.2">
      <c r="A18501" s="4"/>
    </row>
    <row r="18502" spans="1:1" x14ac:dyDescent="0.2">
      <c r="A18502" s="4"/>
    </row>
    <row r="18503" spans="1:1" x14ac:dyDescent="0.2">
      <c r="A18503" s="4"/>
    </row>
    <row r="18504" spans="1:1" x14ac:dyDescent="0.2">
      <c r="A18504" s="4"/>
    </row>
    <row r="18505" spans="1:1" x14ac:dyDescent="0.2">
      <c r="A18505" s="4"/>
    </row>
    <row r="18506" spans="1:1" x14ac:dyDescent="0.2">
      <c r="A18506" s="4"/>
    </row>
    <row r="18507" spans="1:1" x14ac:dyDescent="0.2">
      <c r="A18507" s="4"/>
    </row>
    <row r="18508" spans="1:1" x14ac:dyDescent="0.2">
      <c r="A18508" s="4"/>
    </row>
    <row r="18509" spans="1:1" x14ac:dyDescent="0.2">
      <c r="A18509" s="4"/>
    </row>
    <row r="18510" spans="1:1" x14ac:dyDescent="0.2">
      <c r="A18510" s="4"/>
    </row>
    <row r="18511" spans="1:1" x14ac:dyDescent="0.2">
      <c r="A18511" s="4"/>
    </row>
    <row r="18512" spans="1:1" x14ac:dyDescent="0.2">
      <c r="A18512" s="4"/>
    </row>
    <row r="18513" spans="1:1" x14ac:dyDescent="0.2">
      <c r="A18513" s="4"/>
    </row>
    <row r="18514" spans="1:1" x14ac:dyDescent="0.2">
      <c r="A18514" s="4"/>
    </row>
    <row r="18515" spans="1:1" x14ac:dyDescent="0.2">
      <c r="A18515" s="4"/>
    </row>
    <row r="18516" spans="1:1" x14ac:dyDescent="0.2">
      <c r="A18516" s="4"/>
    </row>
    <row r="18517" spans="1:1" x14ac:dyDescent="0.2">
      <c r="A18517" s="4"/>
    </row>
    <row r="18518" spans="1:1" x14ac:dyDescent="0.2">
      <c r="A18518" s="4"/>
    </row>
    <row r="18519" spans="1:1" x14ac:dyDescent="0.2">
      <c r="A18519" s="4"/>
    </row>
    <row r="18520" spans="1:1" x14ac:dyDescent="0.2">
      <c r="A18520" s="4"/>
    </row>
    <row r="18521" spans="1:1" x14ac:dyDescent="0.2">
      <c r="A18521" s="4"/>
    </row>
    <row r="18522" spans="1:1" x14ac:dyDescent="0.2">
      <c r="A18522" s="4"/>
    </row>
    <row r="18523" spans="1:1" x14ac:dyDescent="0.2">
      <c r="A18523" s="4"/>
    </row>
    <row r="18524" spans="1:1" x14ac:dyDescent="0.2">
      <c r="A18524" s="4"/>
    </row>
    <row r="18525" spans="1:1" x14ac:dyDescent="0.2">
      <c r="A18525" s="4"/>
    </row>
    <row r="18526" spans="1:1" x14ac:dyDescent="0.2">
      <c r="A18526" s="4"/>
    </row>
    <row r="18527" spans="1:1" x14ac:dyDescent="0.2">
      <c r="A18527" s="4"/>
    </row>
    <row r="18528" spans="1:1" x14ac:dyDescent="0.2">
      <c r="A18528" s="4"/>
    </row>
    <row r="18529" spans="1:1" x14ac:dyDescent="0.2">
      <c r="A18529" s="4"/>
    </row>
    <row r="18530" spans="1:1" x14ac:dyDescent="0.2">
      <c r="A18530" s="4"/>
    </row>
    <row r="18531" spans="1:1" x14ac:dyDescent="0.2">
      <c r="A18531" s="4"/>
    </row>
    <row r="18532" spans="1:1" x14ac:dyDescent="0.2">
      <c r="A18532" s="4"/>
    </row>
    <row r="18533" spans="1:1" x14ac:dyDescent="0.2">
      <c r="A18533" s="4"/>
    </row>
    <row r="18534" spans="1:1" x14ac:dyDescent="0.2">
      <c r="A18534" s="4"/>
    </row>
    <row r="18535" spans="1:1" x14ac:dyDescent="0.2">
      <c r="A18535" s="4"/>
    </row>
    <row r="18536" spans="1:1" x14ac:dyDescent="0.2">
      <c r="A18536" s="4"/>
    </row>
    <row r="18537" spans="1:1" x14ac:dyDescent="0.2">
      <c r="A18537" s="4"/>
    </row>
    <row r="18538" spans="1:1" x14ac:dyDescent="0.2">
      <c r="A18538" s="4"/>
    </row>
    <row r="18539" spans="1:1" x14ac:dyDescent="0.2">
      <c r="A18539" s="4"/>
    </row>
    <row r="18540" spans="1:1" x14ac:dyDescent="0.2">
      <c r="A18540" s="4"/>
    </row>
    <row r="18541" spans="1:1" x14ac:dyDescent="0.2">
      <c r="A18541" s="4"/>
    </row>
    <row r="18542" spans="1:1" x14ac:dyDescent="0.2">
      <c r="A18542" s="4"/>
    </row>
    <row r="18543" spans="1:1" x14ac:dyDescent="0.2">
      <c r="A18543" s="4"/>
    </row>
    <row r="18544" spans="1:1" x14ac:dyDescent="0.2">
      <c r="A18544" s="4"/>
    </row>
    <row r="18545" spans="1:1" x14ac:dyDescent="0.2">
      <c r="A18545" s="4"/>
    </row>
    <row r="18546" spans="1:1" x14ac:dyDescent="0.2">
      <c r="A18546" s="4"/>
    </row>
    <row r="18547" spans="1:1" x14ac:dyDescent="0.2">
      <c r="A18547" s="4"/>
    </row>
    <row r="18548" spans="1:1" x14ac:dyDescent="0.2">
      <c r="A18548" s="4"/>
    </row>
    <row r="18549" spans="1:1" x14ac:dyDescent="0.2">
      <c r="A18549" s="4"/>
    </row>
    <row r="18550" spans="1:1" x14ac:dyDescent="0.2">
      <c r="A18550" s="4"/>
    </row>
    <row r="18551" spans="1:1" x14ac:dyDescent="0.2">
      <c r="A18551" s="4"/>
    </row>
    <row r="18552" spans="1:1" x14ac:dyDescent="0.2">
      <c r="A18552" s="4"/>
    </row>
    <row r="18553" spans="1:1" x14ac:dyDescent="0.2">
      <c r="A18553" s="4"/>
    </row>
    <row r="18554" spans="1:1" x14ac:dyDescent="0.2">
      <c r="A18554" s="4"/>
    </row>
    <row r="18555" spans="1:1" x14ac:dyDescent="0.2">
      <c r="A18555" s="4"/>
    </row>
    <row r="18556" spans="1:1" x14ac:dyDescent="0.2">
      <c r="A18556" s="4"/>
    </row>
    <row r="18557" spans="1:1" x14ac:dyDescent="0.2">
      <c r="A18557" s="4"/>
    </row>
    <row r="18558" spans="1:1" x14ac:dyDescent="0.2">
      <c r="A18558" s="4"/>
    </row>
    <row r="18559" spans="1:1" x14ac:dyDescent="0.2">
      <c r="A18559" s="4"/>
    </row>
    <row r="18560" spans="1:1" x14ac:dyDescent="0.2">
      <c r="A18560" s="4"/>
    </row>
    <row r="18561" spans="1:1" x14ac:dyDescent="0.2">
      <c r="A18561" s="4"/>
    </row>
    <row r="18562" spans="1:1" x14ac:dyDescent="0.2">
      <c r="A18562" s="4"/>
    </row>
    <row r="18563" spans="1:1" x14ac:dyDescent="0.2">
      <c r="A18563" s="4"/>
    </row>
    <row r="18564" spans="1:1" x14ac:dyDescent="0.2">
      <c r="A18564" s="4"/>
    </row>
    <row r="18565" spans="1:1" x14ac:dyDescent="0.2">
      <c r="A18565" s="4"/>
    </row>
    <row r="18566" spans="1:1" x14ac:dyDescent="0.2">
      <c r="A18566" s="4"/>
    </row>
    <row r="18567" spans="1:1" x14ac:dyDescent="0.2">
      <c r="A18567" s="4"/>
    </row>
    <row r="18568" spans="1:1" x14ac:dyDescent="0.2">
      <c r="A18568" s="4"/>
    </row>
    <row r="18569" spans="1:1" x14ac:dyDescent="0.2">
      <c r="A18569" s="4"/>
    </row>
    <row r="18570" spans="1:1" x14ac:dyDescent="0.2">
      <c r="A18570" s="4"/>
    </row>
    <row r="18571" spans="1:1" x14ac:dyDescent="0.2">
      <c r="A18571" s="4"/>
    </row>
    <row r="18572" spans="1:1" x14ac:dyDescent="0.2">
      <c r="A18572" s="4"/>
    </row>
    <row r="18573" spans="1:1" x14ac:dyDescent="0.2">
      <c r="A18573" s="4"/>
    </row>
    <row r="18574" spans="1:1" x14ac:dyDescent="0.2">
      <c r="A18574" s="4"/>
    </row>
    <row r="18575" spans="1:1" x14ac:dyDescent="0.2">
      <c r="A18575" s="4"/>
    </row>
    <row r="18576" spans="1:1" x14ac:dyDescent="0.2">
      <c r="A18576" s="4"/>
    </row>
    <row r="18577" spans="1:1" x14ac:dyDescent="0.2">
      <c r="A18577" s="4"/>
    </row>
    <row r="18578" spans="1:1" x14ac:dyDescent="0.2">
      <c r="A18578" s="4"/>
    </row>
    <row r="18579" spans="1:1" x14ac:dyDescent="0.2">
      <c r="A18579" s="4"/>
    </row>
    <row r="18580" spans="1:1" x14ac:dyDescent="0.2">
      <c r="A18580" s="4"/>
    </row>
    <row r="18581" spans="1:1" x14ac:dyDescent="0.2">
      <c r="A18581" s="4"/>
    </row>
    <row r="18582" spans="1:1" x14ac:dyDescent="0.2">
      <c r="A18582" s="4"/>
    </row>
    <row r="18583" spans="1:1" x14ac:dyDescent="0.2">
      <c r="A18583" s="4"/>
    </row>
    <row r="18584" spans="1:1" x14ac:dyDescent="0.2">
      <c r="A18584" s="4"/>
    </row>
    <row r="18585" spans="1:1" x14ac:dyDescent="0.2">
      <c r="A18585" s="4"/>
    </row>
    <row r="18586" spans="1:1" x14ac:dyDescent="0.2">
      <c r="A18586" s="4"/>
    </row>
    <row r="18587" spans="1:1" x14ac:dyDescent="0.2">
      <c r="A18587" s="4"/>
    </row>
    <row r="18588" spans="1:1" x14ac:dyDescent="0.2">
      <c r="A18588" s="4"/>
    </row>
    <row r="18589" spans="1:1" x14ac:dyDescent="0.2">
      <c r="A18589" s="4"/>
    </row>
    <row r="18590" spans="1:1" x14ac:dyDescent="0.2">
      <c r="A18590" s="4"/>
    </row>
    <row r="18591" spans="1:1" x14ac:dyDescent="0.2">
      <c r="A18591" s="4"/>
    </row>
    <row r="18592" spans="1:1" x14ac:dyDescent="0.2">
      <c r="A18592" s="4"/>
    </row>
    <row r="18593" spans="1:1" x14ac:dyDescent="0.2">
      <c r="A18593" s="4"/>
    </row>
    <row r="18594" spans="1:1" x14ac:dyDescent="0.2">
      <c r="A18594" s="4"/>
    </row>
    <row r="18595" spans="1:1" x14ac:dyDescent="0.2">
      <c r="A18595" s="4"/>
    </row>
    <row r="18596" spans="1:1" x14ac:dyDescent="0.2">
      <c r="A18596" s="4"/>
    </row>
    <row r="18597" spans="1:1" x14ac:dyDescent="0.2">
      <c r="A18597" s="4"/>
    </row>
    <row r="18598" spans="1:1" x14ac:dyDescent="0.2">
      <c r="A18598" s="4"/>
    </row>
    <row r="18599" spans="1:1" x14ac:dyDescent="0.2">
      <c r="A18599" s="4"/>
    </row>
    <row r="18600" spans="1:1" x14ac:dyDescent="0.2">
      <c r="A18600" s="4"/>
    </row>
    <row r="18601" spans="1:1" x14ac:dyDescent="0.2">
      <c r="A18601" s="4"/>
    </row>
    <row r="18602" spans="1:1" x14ac:dyDescent="0.2">
      <c r="A18602" s="4"/>
    </row>
    <row r="18603" spans="1:1" x14ac:dyDescent="0.2">
      <c r="A18603" s="4"/>
    </row>
    <row r="18604" spans="1:1" x14ac:dyDescent="0.2">
      <c r="A18604" s="4"/>
    </row>
    <row r="18605" spans="1:1" x14ac:dyDescent="0.2">
      <c r="A18605" s="4"/>
    </row>
    <row r="18606" spans="1:1" x14ac:dyDescent="0.2">
      <c r="A18606" s="4"/>
    </row>
    <row r="18607" spans="1:1" x14ac:dyDescent="0.2">
      <c r="A18607" s="4"/>
    </row>
    <row r="18608" spans="1:1" x14ac:dyDescent="0.2">
      <c r="A18608" s="4"/>
    </row>
    <row r="18609" spans="1:1" x14ac:dyDescent="0.2">
      <c r="A18609" s="4"/>
    </row>
    <row r="18610" spans="1:1" x14ac:dyDescent="0.2">
      <c r="A18610" s="4"/>
    </row>
    <row r="18611" spans="1:1" x14ac:dyDescent="0.2">
      <c r="A18611" s="4"/>
    </row>
    <row r="18612" spans="1:1" x14ac:dyDescent="0.2">
      <c r="A18612" s="4"/>
    </row>
    <row r="18613" spans="1:1" x14ac:dyDescent="0.2">
      <c r="A18613" s="4"/>
    </row>
    <row r="18614" spans="1:1" x14ac:dyDescent="0.2">
      <c r="A18614" s="4"/>
    </row>
    <row r="18615" spans="1:1" x14ac:dyDescent="0.2">
      <c r="A18615" s="4"/>
    </row>
    <row r="18616" spans="1:1" x14ac:dyDescent="0.2">
      <c r="A18616" s="4"/>
    </row>
    <row r="18617" spans="1:1" x14ac:dyDescent="0.2">
      <c r="A18617" s="4"/>
    </row>
    <row r="18618" spans="1:1" x14ac:dyDescent="0.2">
      <c r="A18618" s="4"/>
    </row>
    <row r="18619" spans="1:1" x14ac:dyDescent="0.2">
      <c r="A18619" s="4"/>
    </row>
    <row r="18620" spans="1:1" x14ac:dyDescent="0.2">
      <c r="A18620" s="4"/>
    </row>
    <row r="18621" spans="1:1" x14ac:dyDescent="0.2">
      <c r="A18621" s="4"/>
    </row>
    <row r="18622" spans="1:1" x14ac:dyDescent="0.2">
      <c r="A18622" s="4"/>
    </row>
    <row r="18623" spans="1:1" x14ac:dyDescent="0.2">
      <c r="A18623" s="4"/>
    </row>
    <row r="18624" spans="1:1" x14ac:dyDescent="0.2">
      <c r="A18624" s="4"/>
    </row>
    <row r="18625" spans="1:1" x14ac:dyDescent="0.2">
      <c r="A18625" s="4"/>
    </row>
    <row r="18626" spans="1:1" x14ac:dyDescent="0.2">
      <c r="A18626" s="4"/>
    </row>
    <row r="18627" spans="1:1" x14ac:dyDescent="0.2">
      <c r="A18627" s="4"/>
    </row>
    <row r="18628" spans="1:1" x14ac:dyDescent="0.2">
      <c r="A18628" s="4"/>
    </row>
    <row r="18629" spans="1:1" x14ac:dyDescent="0.2">
      <c r="A18629" s="4"/>
    </row>
    <row r="18630" spans="1:1" x14ac:dyDescent="0.2">
      <c r="A18630" s="4"/>
    </row>
    <row r="18631" spans="1:1" x14ac:dyDescent="0.2">
      <c r="A18631" s="4"/>
    </row>
    <row r="18632" spans="1:1" x14ac:dyDescent="0.2">
      <c r="A18632" s="4"/>
    </row>
    <row r="18633" spans="1:1" x14ac:dyDescent="0.2">
      <c r="A18633" s="4"/>
    </row>
    <row r="18634" spans="1:1" x14ac:dyDescent="0.2">
      <c r="A18634" s="4"/>
    </row>
    <row r="18635" spans="1:1" x14ac:dyDescent="0.2">
      <c r="A18635" s="4"/>
    </row>
    <row r="18636" spans="1:1" x14ac:dyDescent="0.2">
      <c r="A18636" s="4"/>
    </row>
    <row r="18637" spans="1:1" x14ac:dyDescent="0.2">
      <c r="A18637" s="4"/>
    </row>
    <row r="18638" spans="1:1" x14ac:dyDescent="0.2">
      <c r="A18638" s="4"/>
    </row>
    <row r="18639" spans="1:1" x14ac:dyDescent="0.2">
      <c r="A18639" s="4"/>
    </row>
    <row r="18640" spans="1:1" x14ac:dyDescent="0.2">
      <c r="A18640" s="4"/>
    </row>
    <row r="18641" spans="1:1" x14ac:dyDescent="0.2">
      <c r="A18641" s="4"/>
    </row>
    <row r="18642" spans="1:1" x14ac:dyDescent="0.2">
      <c r="A18642" s="4"/>
    </row>
    <row r="18643" spans="1:1" x14ac:dyDescent="0.2">
      <c r="A18643" s="4"/>
    </row>
    <row r="18644" spans="1:1" x14ac:dyDescent="0.2">
      <c r="A18644" s="4"/>
    </row>
    <row r="18645" spans="1:1" x14ac:dyDescent="0.2">
      <c r="A18645" s="4"/>
    </row>
    <row r="18646" spans="1:1" x14ac:dyDescent="0.2">
      <c r="A18646" s="4"/>
    </row>
    <row r="18647" spans="1:1" x14ac:dyDescent="0.2">
      <c r="A18647" s="4"/>
    </row>
    <row r="18648" spans="1:1" x14ac:dyDescent="0.2">
      <c r="A18648" s="4"/>
    </row>
    <row r="18649" spans="1:1" x14ac:dyDescent="0.2">
      <c r="A18649" s="4"/>
    </row>
    <row r="18650" spans="1:1" x14ac:dyDescent="0.2">
      <c r="A18650" s="4"/>
    </row>
    <row r="18651" spans="1:1" x14ac:dyDescent="0.2">
      <c r="A18651" s="4"/>
    </row>
    <row r="18652" spans="1:1" x14ac:dyDescent="0.2">
      <c r="A18652" s="4"/>
    </row>
    <row r="18653" spans="1:1" x14ac:dyDescent="0.2">
      <c r="A18653" s="4"/>
    </row>
    <row r="18654" spans="1:1" x14ac:dyDescent="0.2">
      <c r="A18654" s="4"/>
    </row>
    <row r="18655" spans="1:1" x14ac:dyDescent="0.2">
      <c r="A18655" s="4"/>
    </row>
    <row r="18656" spans="1:1" x14ac:dyDescent="0.2">
      <c r="A18656" s="4"/>
    </row>
    <row r="18657" spans="1:1" x14ac:dyDescent="0.2">
      <c r="A18657" s="4"/>
    </row>
    <row r="18658" spans="1:1" x14ac:dyDescent="0.2">
      <c r="A18658" s="4"/>
    </row>
    <row r="18659" spans="1:1" x14ac:dyDescent="0.2">
      <c r="A18659" s="4"/>
    </row>
    <row r="18660" spans="1:1" x14ac:dyDescent="0.2">
      <c r="A18660" s="4"/>
    </row>
    <row r="18661" spans="1:1" x14ac:dyDescent="0.2">
      <c r="A18661" s="4"/>
    </row>
    <row r="18662" spans="1:1" x14ac:dyDescent="0.2">
      <c r="A18662" s="4"/>
    </row>
    <row r="18663" spans="1:1" x14ac:dyDescent="0.2">
      <c r="A18663" s="4"/>
    </row>
    <row r="18664" spans="1:1" x14ac:dyDescent="0.2">
      <c r="A18664" s="4"/>
    </row>
    <row r="18665" spans="1:1" x14ac:dyDescent="0.2">
      <c r="A18665" s="4"/>
    </row>
    <row r="18666" spans="1:1" x14ac:dyDescent="0.2">
      <c r="A18666" s="4"/>
    </row>
    <row r="18667" spans="1:1" x14ac:dyDescent="0.2">
      <c r="A18667" s="4"/>
    </row>
    <row r="18668" spans="1:1" x14ac:dyDescent="0.2">
      <c r="A18668" s="4"/>
    </row>
    <row r="18669" spans="1:1" x14ac:dyDescent="0.2">
      <c r="A18669" s="4"/>
    </row>
    <row r="18670" spans="1:1" x14ac:dyDescent="0.2">
      <c r="A18670" s="4"/>
    </row>
    <row r="18671" spans="1:1" x14ac:dyDescent="0.2">
      <c r="A18671" s="4"/>
    </row>
    <row r="18672" spans="1:1" x14ac:dyDescent="0.2">
      <c r="A18672" s="4"/>
    </row>
    <row r="18673" spans="1:1" x14ac:dyDescent="0.2">
      <c r="A18673" s="4"/>
    </row>
    <row r="18674" spans="1:1" x14ac:dyDescent="0.2">
      <c r="A18674" s="4"/>
    </row>
    <row r="18675" spans="1:1" x14ac:dyDescent="0.2">
      <c r="A18675" s="4"/>
    </row>
    <row r="18676" spans="1:1" x14ac:dyDescent="0.2">
      <c r="A18676" s="4"/>
    </row>
    <row r="18677" spans="1:1" x14ac:dyDescent="0.2">
      <c r="A18677" s="4"/>
    </row>
    <row r="18678" spans="1:1" x14ac:dyDescent="0.2">
      <c r="A18678" s="4"/>
    </row>
    <row r="18679" spans="1:1" x14ac:dyDescent="0.2">
      <c r="A18679" s="4"/>
    </row>
    <row r="18680" spans="1:1" x14ac:dyDescent="0.2">
      <c r="A18680" s="4"/>
    </row>
    <row r="18681" spans="1:1" x14ac:dyDescent="0.2">
      <c r="A18681" s="4"/>
    </row>
    <row r="18682" spans="1:1" x14ac:dyDescent="0.2">
      <c r="A18682" s="4"/>
    </row>
    <row r="18683" spans="1:1" x14ac:dyDescent="0.2">
      <c r="A18683" s="4"/>
    </row>
    <row r="18684" spans="1:1" x14ac:dyDescent="0.2">
      <c r="A18684" s="4"/>
    </row>
    <row r="18685" spans="1:1" x14ac:dyDescent="0.2">
      <c r="A18685" s="4"/>
    </row>
    <row r="18686" spans="1:1" x14ac:dyDescent="0.2">
      <c r="A18686" s="4"/>
    </row>
    <row r="18687" spans="1:1" x14ac:dyDescent="0.2">
      <c r="A18687" s="4"/>
    </row>
    <row r="18688" spans="1:1" x14ac:dyDescent="0.2">
      <c r="A18688" s="4"/>
    </row>
    <row r="18689" spans="1:1" x14ac:dyDescent="0.2">
      <c r="A18689" s="4"/>
    </row>
    <row r="18690" spans="1:1" x14ac:dyDescent="0.2">
      <c r="A18690" s="4"/>
    </row>
    <row r="18691" spans="1:1" x14ac:dyDescent="0.2">
      <c r="A18691" s="4"/>
    </row>
    <row r="18692" spans="1:1" x14ac:dyDescent="0.2">
      <c r="A18692" s="4"/>
    </row>
    <row r="18693" spans="1:1" x14ac:dyDescent="0.2">
      <c r="A18693" s="4"/>
    </row>
    <row r="18694" spans="1:1" x14ac:dyDescent="0.2">
      <c r="A18694" s="4"/>
    </row>
    <row r="18695" spans="1:1" x14ac:dyDescent="0.2">
      <c r="A18695" s="4"/>
    </row>
    <row r="18696" spans="1:1" x14ac:dyDescent="0.2">
      <c r="A18696" s="4"/>
    </row>
    <row r="18697" spans="1:1" x14ac:dyDescent="0.2">
      <c r="A18697" s="4"/>
    </row>
    <row r="18698" spans="1:1" x14ac:dyDescent="0.2">
      <c r="A18698" s="4"/>
    </row>
    <row r="18699" spans="1:1" x14ac:dyDescent="0.2">
      <c r="A18699" s="4"/>
    </row>
    <row r="18700" spans="1:1" x14ac:dyDescent="0.2">
      <c r="A18700" s="4"/>
    </row>
    <row r="18701" spans="1:1" x14ac:dyDescent="0.2">
      <c r="A18701" s="4"/>
    </row>
    <row r="18702" spans="1:1" x14ac:dyDescent="0.2">
      <c r="A18702" s="4"/>
    </row>
    <row r="18703" spans="1:1" x14ac:dyDescent="0.2">
      <c r="A18703" s="4"/>
    </row>
    <row r="18704" spans="1:1" x14ac:dyDescent="0.2">
      <c r="A18704" s="4"/>
    </row>
    <row r="18705" spans="1:1" x14ac:dyDescent="0.2">
      <c r="A18705" s="4"/>
    </row>
    <row r="18706" spans="1:1" x14ac:dyDescent="0.2">
      <c r="A18706" s="4"/>
    </row>
    <row r="18707" spans="1:1" x14ac:dyDescent="0.2">
      <c r="A18707" s="4"/>
    </row>
    <row r="18708" spans="1:1" x14ac:dyDescent="0.2">
      <c r="A18708" s="4"/>
    </row>
    <row r="18709" spans="1:1" x14ac:dyDescent="0.2">
      <c r="A18709" s="4"/>
    </row>
    <row r="18710" spans="1:1" x14ac:dyDescent="0.2">
      <c r="A18710" s="4"/>
    </row>
    <row r="18711" spans="1:1" x14ac:dyDescent="0.2">
      <c r="A18711" s="4"/>
    </row>
    <row r="18712" spans="1:1" x14ac:dyDescent="0.2">
      <c r="A18712" s="4"/>
    </row>
    <row r="18713" spans="1:1" x14ac:dyDescent="0.2">
      <c r="A18713" s="4"/>
    </row>
    <row r="18714" spans="1:1" x14ac:dyDescent="0.2">
      <c r="A18714" s="4"/>
    </row>
    <row r="18715" spans="1:1" x14ac:dyDescent="0.2">
      <c r="A18715" s="4"/>
    </row>
    <row r="18716" spans="1:1" x14ac:dyDescent="0.2">
      <c r="A18716" s="4"/>
    </row>
    <row r="18717" spans="1:1" x14ac:dyDescent="0.2">
      <c r="A18717" s="4"/>
    </row>
    <row r="18718" spans="1:1" x14ac:dyDescent="0.2">
      <c r="A18718" s="4"/>
    </row>
    <row r="18719" spans="1:1" x14ac:dyDescent="0.2">
      <c r="A18719" s="4"/>
    </row>
    <row r="18720" spans="1:1" x14ac:dyDescent="0.2">
      <c r="A18720" s="4"/>
    </row>
    <row r="18721" spans="1:1" x14ac:dyDescent="0.2">
      <c r="A18721" s="4"/>
    </row>
    <row r="18722" spans="1:1" x14ac:dyDescent="0.2">
      <c r="A18722" s="4"/>
    </row>
    <row r="18723" spans="1:1" x14ac:dyDescent="0.2">
      <c r="A18723" s="4"/>
    </row>
    <row r="18724" spans="1:1" x14ac:dyDescent="0.2">
      <c r="A18724" s="4"/>
    </row>
    <row r="18725" spans="1:1" x14ac:dyDescent="0.2">
      <c r="A18725" s="4"/>
    </row>
    <row r="18726" spans="1:1" x14ac:dyDescent="0.2">
      <c r="A18726" s="4"/>
    </row>
    <row r="18727" spans="1:1" x14ac:dyDescent="0.2">
      <c r="A18727" s="4"/>
    </row>
    <row r="18728" spans="1:1" x14ac:dyDescent="0.2">
      <c r="A18728" s="4"/>
    </row>
    <row r="18729" spans="1:1" x14ac:dyDescent="0.2">
      <c r="A18729" s="4"/>
    </row>
    <row r="18730" spans="1:1" x14ac:dyDescent="0.2">
      <c r="A18730" s="4"/>
    </row>
    <row r="18731" spans="1:1" x14ac:dyDescent="0.2">
      <c r="A18731" s="4"/>
    </row>
    <row r="18732" spans="1:1" x14ac:dyDescent="0.2">
      <c r="A18732" s="4"/>
    </row>
    <row r="18733" spans="1:1" x14ac:dyDescent="0.2">
      <c r="A18733" s="4"/>
    </row>
    <row r="18734" spans="1:1" x14ac:dyDescent="0.2">
      <c r="A18734" s="4"/>
    </row>
    <row r="18735" spans="1:1" x14ac:dyDescent="0.2">
      <c r="A18735" s="4"/>
    </row>
    <row r="18736" spans="1:1" x14ac:dyDescent="0.2">
      <c r="A18736" s="4"/>
    </row>
    <row r="18737" spans="1:1" x14ac:dyDescent="0.2">
      <c r="A18737" s="4"/>
    </row>
    <row r="18738" spans="1:1" x14ac:dyDescent="0.2">
      <c r="A18738" s="4"/>
    </row>
    <row r="18739" spans="1:1" x14ac:dyDescent="0.2">
      <c r="A18739" s="4"/>
    </row>
    <row r="18740" spans="1:1" x14ac:dyDescent="0.2">
      <c r="A18740" s="4"/>
    </row>
    <row r="18741" spans="1:1" x14ac:dyDescent="0.2">
      <c r="A18741" s="4"/>
    </row>
    <row r="18742" spans="1:1" x14ac:dyDescent="0.2">
      <c r="A18742" s="4"/>
    </row>
    <row r="18743" spans="1:1" x14ac:dyDescent="0.2">
      <c r="A18743" s="4"/>
    </row>
    <row r="18744" spans="1:1" x14ac:dyDescent="0.2">
      <c r="A18744" s="4"/>
    </row>
    <row r="18745" spans="1:1" x14ac:dyDescent="0.2">
      <c r="A18745" s="4"/>
    </row>
    <row r="18746" spans="1:1" x14ac:dyDescent="0.2">
      <c r="A18746" s="4"/>
    </row>
    <row r="18747" spans="1:1" x14ac:dyDescent="0.2">
      <c r="A18747" s="4"/>
    </row>
    <row r="18748" spans="1:1" x14ac:dyDescent="0.2">
      <c r="A18748" s="4"/>
    </row>
    <row r="18749" spans="1:1" x14ac:dyDescent="0.2">
      <c r="A18749" s="4"/>
    </row>
    <row r="18750" spans="1:1" x14ac:dyDescent="0.2">
      <c r="A18750" s="4"/>
    </row>
    <row r="18751" spans="1:1" x14ac:dyDescent="0.2">
      <c r="A18751" s="4"/>
    </row>
    <row r="18752" spans="1:1" x14ac:dyDescent="0.2">
      <c r="A18752" s="4"/>
    </row>
    <row r="18753" spans="1:1" x14ac:dyDescent="0.2">
      <c r="A18753" s="4"/>
    </row>
    <row r="18754" spans="1:1" x14ac:dyDescent="0.2">
      <c r="A18754" s="4"/>
    </row>
    <row r="18755" spans="1:1" x14ac:dyDescent="0.2">
      <c r="A18755" s="4"/>
    </row>
    <row r="18756" spans="1:1" x14ac:dyDescent="0.2">
      <c r="A18756" s="4"/>
    </row>
    <row r="18757" spans="1:1" x14ac:dyDescent="0.2">
      <c r="A18757" s="4"/>
    </row>
    <row r="18758" spans="1:1" x14ac:dyDescent="0.2">
      <c r="A18758" s="4"/>
    </row>
    <row r="18759" spans="1:1" x14ac:dyDescent="0.2">
      <c r="A18759" s="4"/>
    </row>
    <row r="18760" spans="1:1" x14ac:dyDescent="0.2">
      <c r="A18760" s="4"/>
    </row>
    <row r="18761" spans="1:1" x14ac:dyDescent="0.2">
      <c r="A18761" s="4"/>
    </row>
    <row r="18762" spans="1:1" x14ac:dyDescent="0.2">
      <c r="A18762" s="4"/>
    </row>
    <row r="18763" spans="1:1" x14ac:dyDescent="0.2">
      <c r="A18763" s="4"/>
    </row>
    <row r="18764" spans="1:1" x14ac:dyDescent="0.2">
      <c r="A18764" s="4"/>
    </row>
    <row r="18765" spans="1:1" x14ac:dyDescent="0.2">
      <c r="A18765" s="4"/>
    </row>
    <row r="18766" spans="1:1" x14ac:dyDescent="0.2">
      <c r="A18766" s="4"/>
    </row>
    <row r="18767" spans="1:1" x14ac:dyDescent="0.2">
      <c r="A18767" s="4"/>
    </row>
    <row r="18768" spans="1:1" x14ac:dyDescent="0.2">
      <c r="A18768" s="4"/>
    </row>
    <row r="18769" spans="1:1" x14ac:dyDescent="0.2">
      <c r="A18769" s="4"/>
    </row>
    <row r="18770" spans="1:1" x14ac:dyDescent="0.2">
      <c r="A18770" s="4"/>
    </row>
    <row r="18771" spans="1:1" x14ac:dyDescent="0.2">
      <c r="A18771" s="4"/>
    </row>
    <row r="18772" spans="1:1" x14ac:dyDescent="0.2">
      <c r="A18772" s="4"/>
    </row>
    <row r="18773" spans="1:1" x14ac:dyDescent="0.2">
      <c r="A18773" s="4"/>
    </row>
    <row r="18774" spans="1:1" x14ac:dyDescent="0.2">
      <c r="A18774" s="4"/>
    </row>
    <row r="18775" spans="1:1" x14ac:dyDescent="0.2">
      <c r="A18775" s="4"/>
    </row>
    <row r="18776" spans="1:1" x14ac:dyDescent="0.2">
      <c r="A18776" s="4"/>
    </row>
    <row r="18777" spans="1:1" x14ac:dyDescent="0.2">
      <c r="A18777" s="4"/>
    </row>
    <row r="18778" spans="1:1" x14ac:dyDescent="0.2">
      <c r="A18778" s="4"/>
    </row>
    <row r="18779" spans="1:1" x14ac:dyDescent="0.2">
      <c r="A18779" s="4"/>
    </row>
    <row r="18780" spans="1:1" x14ac:dyDescent="0.2">
      <c r="A18780" s="4"/>
    </row>
    <row r="18781" spans="1:1" x14ac:dyDescent="0.2">
      <c r="A18781" s="4"/>
    </row>
    <row r="18782" spans="1:1" x14ac:dyDescent="0.2">
      <c r="A18782" s="4"/>
    </row>
    <row r="18783" spans="1:1" x14ac:dyDescent="0.2">
      <c r="A18783" s="4"/>
    </row>
    <row r="18784" spans="1:1" x14ac:dyDescent="0.2">
      <c r="A18784" s="4"/>
    </row>
    <row r="18785" spans="1:1" x14ac:dyDescent="0.2">
      <c r="A18785" s="4"/>
    </row>
    <row r="18786" spans="1:1" x14ac:dyDescent="0.2">
      <c r="A18786" s="4"/>
    </row>
    <row r="18787" spans="1:1" x14ac:dyDescent="0.2">
      <c r="A18787" s="4"/>
    </row>
    <row r="18788" spans="1:1" x14ac:dyDescent="0.2">
      <c r="A18788" s="4"/>
    </row>
    <row r="18789" spans="1:1" x14ac:dyDescent="0.2">
      <c r="A18789" s="4"/>
    </row>
    <row r="18790" spans="1:1" x14ac:dyDescent="0.2">
      <c r="A18790" s="4"/>
    </row>
    <row r="18791" spans="1:1" x14ac:dyDescent="0.2">
      <c r="A18791" s="4"/>
    </row>
    <row r="18792" spans="1:1" x14ac:dyDescent="0.2">
      <c r="A18792" s="4"/>
    </row>
    <row r="18793" spans="1:1" x14ac:dyDescent="0.2">
      <c r="A18793" s="4"/>
    </row>
    <row r="18794" spans="1:1" x14ac:dyDescent="0.2">
      <c r="A18794" s="4"/>
    </row>
    <row r="18795" spans="1:1" x14ac:dyDescent="0.2">
      <c r="A18795" s="4"/>
    </row>
    <row r="18796" spans="1:1" x14ac:dyDescent="0.2">
      <c r="A18796" s="4"/>
    </row>
    <row r="18797" spans="1:1" x14ac:dyDescent="0.2">
      <c r="A18797" s="4"/>
    </row>
    <row r="18798" spans="1:1" x14ac:dyDescent="0.2">
      <c r="A18798" s="4"/>
    </row>
    <row r="18799" spans="1:1" x14ac:dyDescent="0.2">
      <c r="A18799" s="4"/>
    </row>
    <row r="18800" spans="1:1" x14ac:dyDescent="0.2">
      <c r="A18800" s="4"/>
    </row>
    <row r="18801" spans="1:1" x14ac:dyDescent="0.2">
      <c r="A18801" s="4"/>
    </row>
    <row r="18802" spans="1:1" x14ac:dyDescent="0.2">
      <c r="A18802" s="4"/>
    </row>
    <row r="18803" spans="1:1" x14ac:dyDescent="0.2">
      <c r="A18803" s="4"/>
    </row>
    <row r="18804" spans="1:1" x14ac:dyDescent="0.2">
      <c r="A18804" s="4"/>
    </row>
    <row r="18805" spans="1:1" x14ac:dyDescent="0.2">
      <c r="A18805" s="4"/>
    </row>
    <row r="18806" spans="1:1" x14ac:dyDescent="0.2">
      <c r="A18806" s="4"/>
    </row>
    <row r="18807" spans="1:1" x14ac:dyDescent="0.2">
      <c r="A18807" s="4"/>
    </row>
    <row r="18808" spans="1:1" x14ac:dyDescent="0.2">
      <c r="A18808" s="4"/>
    </row>
    <row r="18809" spans="1:1" x14ac:dyDescent="0.2">
      <c r="A18809" s="4"/>
    </row>
    <row r="18810" spans="1:1" x14ac:dyDescent="0.2">
      <c r="A18810" s="4"/>
    </row>
    <row r="18811" spans="1:1" x14ac:dyDescent="0.2">
      <c r="A18811" s="4"/>
    </row>
    <row r="18812" spans="1:1" x14ac:dyDescent="0.2">
      <c r="A18812" s="4"/>
    </row>
    <row r="18813" spans="1:1" x14ac:dyDescent="0.2">
      <c r="A18813" s="4"/>
    </row>
    <row r="18814" spans="1:1" x14ac:dyDescent="0.2">
      <c r="A18814" s="4"/>
    </row>
    <row r="18815" spans="1:1" x14ac:dyDescent="0.2">
      <c r="A18815" s="4"/>
    </row>
    <row r="18816" spans="1:1" x14ac:dyDescent="0.2">
      <c r="A18816" s="4"/>
    </row>
    <row r="18817" spans="1:1" x14ac:dyDescent="0.2">
      <c r="A18817" s="4"/>
    </row>
    <row r="18818" spans="1:1" x14ac:dyDescent="0.2">
      <c r="A18818" s="4"/>
    </row>
    <row r="18819" spans="1:1" x14ac:dyDescent="0.2">
      <c r="A18819" s="4"/>
    </row>
    <row r="18820" spans="1:1" x14ac:dyDescent="0.2">
      <c r="A18820" s="4"/>
    </row>
    <row r="18821" spans="1:1" x14ac:dyDescent="0.2">
      <c r="A18821" s="4"/>
    </row>
    <row r="18822" spans="1:1" x14ac:dyDescent="0.2">
      <c r="A18822" s="4"/>
    </row>
    <row r="18823" spans="1:1" x14ac:dyDescent="0.2">
      <c r="A18823" s="4"/>
    </row>
    <row r="18824" spans="1:1" x14ac:dyDescent="0.2">
      <c r="A18824" s="4"/>
    </row>
    <row r="18825" spans="1:1" x14ac:dyDescent="0.2">
      <c r="A18825" s="4"/>
    </row>
    <row r="18826" spans="1:1" x14ac:dyDescent="0.2">
      <c r="A18826" s="4"/>
    </row>
    <row r="18827" spans="1:1" x14ac:dyDescent="0.2">
      <c r="A18827" s="4"/>
    </row>
    <row r="18828" spans="1:1" x14ac:dyDescent="0.2">
      <c r="A18828" s="4"/>
    </row>
    <row r="18829" spans="1:1" x14ac:dyDescent="0.2">
      <c r="A18829" s="4"/>
    </row>
    <row r="18830" spans="1:1" x14ac:dyDescent="0.2">
      <c r="A18830" s="4"/>
    </row>
    <row r="18831" spans="1:1" x14ac:dyDescent="0.2">
      <c r="A18831" s="4"/>
    </row>
    <row r="18832" spans="1:1" x14ac:dyDescent="0.2">
      <c r="A18832" s="4"/>
    </row>
    <row r="18833" spans="1:1" x14ac:dyDescent="0.2">
      <c r="A18833" s="4"/>
    </row>
    <row r="18834" spans="1:1" x14ac:dyDescent="0.2">
      <c r="A18834" s="4"/>
    </row>
    <row r="18835" spans="1:1" x14ac:dyDescent="0.2">
      <c r="A18835" s="4"/>
    </row>
    <row r="18836" spans="1:1" x14ac:dyDescent="0.2">
      <c r="A18836" s="4"/>
    </row>
    <row r="18837" spans="1:1" x14ac:dyDescent="0.2">
      <c r="A18837" s="4"/>
    </row>
    <row r="18838" spans="1:1" x14ac:dyDescent="0.2">
      <c r="A18838" s="4"/>
    </row>
    <row r="18839" spans="1:1" x14ac:dyDescent="0.2">
      <c r="A18839" s="4"/>
    </row>
    <row r="18840" spans="1:1" x14ac:dyDescent="0.2">
      <c r="A18840" s="4"/>
    </row>
    <row r="18841" spans="1:1" x14ac:dyDescent="0.2">
      <c r="A18841" s="4"/>
    </row>
    <row r="18842" spans="1:1" x14ac:dyDescent="0.2">
      <c r="A18842" s="4"/>
    </row>
    <row r="18843" spans="1:1" x14ac:dyDescent="0.2">
      <c r="A18843" s="4"/>
    </row>
    <row r="18844" spans="1:1" x14ac:dyDescent="0.2">
      <c r="A18844" s="4"/>
    </row>
    <row r="18845" spans="1:1" x14ac:dyDescent="0.2">
      <c r="A18845" s="4"/>
    </row>
    <row r="18846" spans="1:1" x14ac:dyDescent="0.2">
      <c r="A18846" s="4"/>
    </row>
    <row r="18847" spans="1:1" x14ac:dyDescent="0.2">
      <c r="A18847" s="4"/>
    </row>
    <row r="18848" spans="1:1" x14ac:dyDescent="0.2">
      <c r="A18848" s="4"/>
    </row>
    <row r="18849" spans="1:1" x14ac:dyDescent="0.2">
      <c r="A18849" s="4"/>
    </row>
    <row r="18850" spans="1:1" x14ac:dyDescent="0.2">
      <c r="A18850" s="4"/>
    </row>
    <row r="18851" spans="1:1" x14ac:dyDescent="0.2">
      <c r="A18851" s="4"/>
    </row>
    <row r="18852" spans="1:1" x14ac:dyDescent="0.2">
      <c r="A18852" s="4"/>
    </row>
    <row r="18853" spans="1:1" x14ac:dyDescent="0.2">
      <c r="A18853" s="4"/>
    </row>
    <row r="18854" spans="1:1" x14ac:dyDescent="0.2">
      <c r="A18854" s="4"/>
    </row>
    <row r="18855" spans="1:1" x14ac:dyDescent="0.2">
      <c r="A18855" s="4"/>
    </row>
    <row r="18856" spans="1:1" x14ac:dyDescent="0.2">
      <c r="A18856" s="4"/>
    </row>
    <row r="18857" spans="1:1" x14ac:dyDescent="0.2">
      <c r="A18857" s="4"/>
    </row>
    <row r="18858" spans="1:1" x14ac:dyDescent="0.2">
      <c r="A18858" s="4"/>
    </row>
    <row r="18859" spans="1:1" x14ac:dyDescent="0.2">
      <c r="A18859" s="4"/>
    </row>
    <row r="18860" spans="1:1" x14ac:dyDescent="0.2">
      <c r="A18860" s="4"/>
    </row>
    <row r="18861" spans="1:1" x14ac:dyDescent="0.2">
      <c r="A18861" s="4"/>
    </row>
    <row r="18862" spans="1:1" x14ac:dyDescent="0.2">
      <c r="A18862" s="4"/>
    </row>
    <row r="18863" spans="1:1" x14ac:dyDescent="0.2">
      <c r="A18863" s="4"/>
    </row>
    <row r="18864" spans="1:1" x14ac:dyDescent="0.2">
      <c r="A18864" s="4"/>
    </row>
    <row r="18865" spans="1:1" x14ac:dyDescent="0.2">
      <c r="A18865" s="4"/>
    </row>
    <row r="18866" spans="1:1" x14ac:dyDescent="0.2">
      <c r="A18866" s="4"/>
    </row>
    <row r="18867" spans="1:1" x14ac:dyDescent="0.2">
      <c r="A18867" s="4"/>
    </row>
    <row r="18868" spans="1:1" x14ac:dyDescent="0.2">
      <c r="A18868" s="4"/>
    </row>
    <row r="18869" spans="1:1" x14ac:dyDescent="0.2">
      <c r="A18869" s="4"/>
    </row>
    <row r="18870" spans="1:1" x14ac:dyDescent="0.2">
      <c r="A18870" s="4"/>
    </row>
    <row r="18871" spans="1:1" x14ac:dyDescent="0.2">
      <c r="A18871" s="4"/>
    </row>
    <row r="18872" spans="1:1" x14ac:dyDescent="0.2">
      <c r="A18872" s="4"/>
    </row>
    <row r="18873" spans="1:1" x14ac:dyDescent="0.2">
      <c r="A18873" s="4"/>
    </row>
    <row r="18874" spans="1:1" x14ac:dyDescent="0.2">
      <c r="A18874" s="4"/>
    </row>
    <row r="18875" spans="1:1" x14ac:dyDescent="0.2">
      <c r="A18875" s="4"/>
    </row>
    <row r="18876" spans="1:1" x14ac:dyDescent="0.2">
      <c r="A18876" s="4"/>
    </row>
    <row r="18877" spans="1:1" x14ac:dyDescent="0.2">
      <c r="A18877" s="4"/>
    </row>
    <row r="18878" spans="1:1" x14ac:dyDescent="0.2">
      <c r="A18878" s="4"/>
    </row>
    <row r="18879" spans="1:1" x14ac:dyDescent="0.2">
      <c r="A18879" s="4"/>
    </row>
    <row r="18880" spans="1:1" x14ac:dyDescent="0.2">
      <c r="A18880" s="4"/>
    </row>
    <row r="18881" spans="1:1" x14ac:dyDescent="0.2">
      <c r="A18881" s="4"/>
    </row>
    <row r="18882" spans="1:1" x14ac:dyDescent="0.2">
      <c r="A18882" s="4"/>
    </row>
    <row r="18883" spans="1:1" x14ac:dyDescent="0.2">
      <c r="A18883" s="4"/>
    </row>
    <row r="18884" spans="1:1" x14ac:dyDescent="0.2">
      <c r="A18884" s="4"/>
    </row>
    <row r="18885" spans="1:1" x14ac:dyDescent="0.2">
      <c r="A18885" s="4"/>
    </row>
    <row r="18886" spans="1:1" x14ac:dyDescent="0.2">
      <c r="A18886" s="4"/>
    </row>
    <row r="18887" spans="1:1" x14ac:dyDescent="0.2">
      <c r="A18887" s="4"/>
    </row>
    <row r="18888" spans="1:1" x14ac:dyDescent="0.2">
      <c r="A18888" s="4"/>
    </row>
    <row r="18889" spans="1:1" x14ac:dyDescent="0.2">
      <c r="A18889" s="4"/>
    </row>
    <row r="18890" spans="1:1" x14ac:dyDescent="0.2">
      <c r="A18890" s="4"/>
    </row>
    <row r="18891" spans="1:1" x14ac:dyDescent="0.2">
      <c r="A18891" s="4"/>
    </row>
    <row r="18892" spans="1:1" x14ac:dyDescent="0.2">
      <c r="A18892" s="4"/>
    </row>
    <row r="18893" spans="1:1" x14ac:dyDescent="0.2">
      <c r="A18893" s="4"/>
    </row>
    <row r="18894" spans="1:1" x14ac:dyDescent="0.2">
      <c r="A18894" s="4"/>
    </row>
    <row r="18895" spans="1:1" x14ac:dyDescent="0.2">
      <c r="A18895" s="4"/>
    </row>
    <row r="18896" spans="1:1" x14ac:dyDescent="0.2">
      <c r="A18896" s="4"/>
    </row>
    <row r="18897" spans="1:1" x14ac:dyDescent="0.2">
      <c r="A18897" s="4"/>
    </row>
    <row r="18898" spans="1:1" x14ac:dyDescent="0.2">
      <c r="A18898" s="4"/>
    </row>
    <row r="18899" spans="1:1" x14ac:dyDescent="0.2">
      <c r="A18899" s="4"/>
    </row>
    <row r="18900" spans="1:1" x14ac:dyDescent="0.2">
      <c r="A18900" s="4"/>
    </row>
    <row r="18901" spans="1:1" x14ac:dyDescent="0.2">
      <c r="A18901" s="4"/>
    </row>
    <row r="18902" spans="1:1" x14ac:dyDescent="0.2">
      <c r="A18902" s="4"/>
    </row>
    <row r="18903" spans="1:1" x14ac:dyDescent="0.2">
      <c r="A18903" s="4"/>
    </row>
    <row r="18904" spans="1:1" x14ac:dyDescent="0.2">
      <c r="A18904" s="4"/>
    </row>
    <row r="18905" spans="1:1" x14ac:dyDescent="0.2">
      <c r="A18905" s="4"/>
    </row>
    <row r="18906" spans="1:1" x14ac:dyDescent="0.2">
      <c r="A18906" s="4"/>
    </row>
    <row r="18907" spans="1:1" x14ac:dyDescent="0.2">
      <c r="A18907" s="4"/>
    </row>
    <row r="18908" spans="1:1" x14ac:dyDescent="0.2">
      <c r="A18908" s="4"/>
    </row>
    <row r="18909" spans="1:1" x14ac:dyDescent="0.2">
      <c r="A18909" s="4"/>
    </row>
    <row r="18910" spans="1:1" x14ac:dyDescent="0.2">
      <c r="A18910" s="4"/>
    </row>
    <row r="18911" spans="1:1" x14ac:dyDescent="0.2">
      <c r="A18911" s="4"/>
    </row>
    <row r="18912" spans="1:1" x14ac:dyDescent="0.2">
      <c r="A18912" s="4"/>
    </row>
    <row r="18913" spans="1:1" x14ac:dyDescent="0.2">
      <c r="A18913" s="4"/>
    </row>
    <row r="18914" spans="1:1" x14ac:dyDescent="0.2">
      <c r="A18914" s="4"/>
    </row>
    <row r="18915" spans="1:1" x14ac:dyDescent="0.2">
      <c r="A18915" s="4"/>
    </row>
    <row r="18916" spans="1:1" x14ac:dyDescent="0.2">
      <c r="A18916" s="4"/>
    </row>
    <row r="18917" spans="1:1" x14ac:dyDescent="0.2">
      <c r="A18917" s="4"/>
    </row>
    <row r="18918" spans="1:1" x14ac:dyDescent="0.2">
      <c r="A18918" s="4"/>
    </row>
    <row r="18919" spans="1:1" x14ac:dyDescent="0.2">
      <c r="A18919" s="4"/>
    </row>
    <row r="18920" spans="1:1" x14ac:dyDescent="0.2">
      <c r="A18920" s="4"/>
    </row>
    <row r="18921" spans="1:1" x14ac:dyDescent="0.2">
      <c r="A18921" s="4"/>
    </row>
    <row r="18922" spans="1:1" x14ac:dyDescent="0.2">
      <c r="A18922" s="4"/>
    </row>
    <row r="18923" spans="1:1" x14ac:dyDescent="0.2">
      <c r="A18923" s="4"/>
    </row>
    <row r="18924" spans="1:1" x14ac:dyDescent="0.2">
      <c r="A18924" s="4"/>
    </row>
    <row r="18925" spans="1:1" x14ac:dyDescent="0.2">
      <c r="A18925" s="4"/>
    </row>
    <row r="18926" spans="1:1" x14ac:dyDescent="0.2">
      <c r="A18926" s="4"/>
    </row>
    <row r="18927" spans="1:1" x14ac:dyDescent="0.2">
      <c r="A18927" s="4"/>
    </row>
    <row r="18928" spans="1:1" x14ac:dyDescent="0.2">
      <c r="A18928" s="4"/>
    </row>
    <row r="18929" spans="1:1" x14ac:dyDescent="0.2">
      <c r="A18929" s="4"/>
    </row>
    <row r="18930" spans="1:1" x14ac:dyDescent="0.2">
      <c r="A18930" s="4"/>
    </row>
    <row r="18931" spans="1:1" x14ac:dyDescent="0.2">
      <c r="A18931" s="4"/>
    </row>
    <row r="18932" spans="1:1" x14ac:dyDescent="0.2">
      <c r="A18932" s="4"/>
    </row>
    <row r="18933" spans="1:1" x14ac:dyDescent="0.2">
      <c r="A18933" s="4"/>
    </row>
    <row r="18934" spans="1:1" x14ac:dyDescent="0.2">
      <c r="A18934" s="4"/>
    </row>
    <row r="18935" spans="1:1" x14ac:dyDescent="0.2">
      <c r="A18935" s="4"/>
    </row>
    <row r="18936" spans="1:1" x14ac:dyDescent="0.2">
      <c r="A18936" s="4"/>
    </row>
    <row r="18937" spans="1:1" x14ac:dyDescent="0.2">
      <c r="A18937" s="4"/>
    </row>
    <row r="18938" spans="1:1" x14ac:dyDescent="0.2">
      <c r="A18938" s="4"/>
    </row>
    <row r="18939" spans="1:1" x14ac:dyDescent="0.2">
      <c r="A18939" s="4"/>
    </row>
    <row r="18940" spans="1:1" x14ac:dyDescent="0.2">
      <c r="A18940" s="4"/>
    </row>
    <row r="18941" spans="1:1" x14ac:dyDescent="0.2">
      <c r="A18941" s="4"/>
    </row>
    <row r="18942" spans="1:1" x14ac:dyDescent="0.2">
      <c r="A18942" s="4"/>
    </row>
    <row r="18943" spans="1:1" x14ac:dyDescent="0.2">
      <c r="A18943" s="4"/>
    </row>
    <row r="18944" spans="1:1" x14ac:dyDescent="0.2">
      <c r="A18944" s="4"/>
    </row>
    <row r="18945" spans="1:1" x14ac:dyDescent="0.2">
      <c r="A18945" s="4"/>
    </row>
    <row r="18946" spans="1:1" x14ac:dyDescent="0.2">
      <c r="A18946" s="4"/>
    </row>
    <row r="18947" spans="1:1" x14ac:dyDescent="0.2">
      <c r="A18947" s="4"/>
    </row>
    <row r="18948" spans="1:1" x14ac:dyDescent="0.2">
      <c r="A18948" s="4"/>
    </row>
    <row r="18949" spans="1:1" x14ac:dyDescent="0.2">
      <c r="A18949" s="4"/>
    </row>
    <row r="18950" spans="1:1" x14ac:dyDescent="0.2">
      <c r="A18950" s="4"/>
    </row>
    <row r="18951" spans="1:1" x14ac:dyDescent="0.2">
      <c r="A18951" s="4"/>
    </row>
    <row r="18952" spans="1:1" x14ac:dyDescent="0.2">
      <c r="A18952" s="4"/>
    </row>
    <row r="18953" spans="1:1" x14ac:dyDescent="0.2">
      <c r="A18953" s="4"/>
    </row>
    <row r="18954" spans="1:1" x14ac:dyDescent="0.2">
      <c r="A18954" s="4"/>
    </row>
    <row r="18955" spans="1:1" x14ac:dyDescent="0.2">
      <c r="A18955" s="4"/>
    </row>
    <row r="18956" spans="1:1" x14ac:dyDescent="0.2">
      <c r="A18956" s="4"/>
    </row>
    <row r="18957" spans="1:1" x14ac:dyDescent="0.2">
      <c r="A18957" s="4"/>
    </row>
    <row r="18958" spans="1:1" x14ac:dyDescent="0.2">
      <c r="A18958" s="4"/>
    </row>
    <row r="18959" spans="1:1" x14ac:dyDescent="0.2">
      <c r="A18959" s="4"/>
    </row>
    <row r="18960" spans="1:1" x14ac:dyDescent="0.2">
      <c r="A18960" s="4"/>
    </row>
    <row r="18961" spans="1:1" x14ac:dyDescent="0.2">
      <c r="A18961" s="4"/>
    </row>
    <row r="18962" spans="1:1" x14ac:dyDescent="0.2">
      <c r="A18962" s="4"/>
    </row>
    <row r="18963" spans="1:1" x14ac:dyDescent="0.2">
      <c r="A18963" s="4"/>
    </row>
    <row r="18964" spans="1:1" x14ac:dyDescent="0.2">
      <c r="A18964" s="4"/>
    </row>
    <row r="18965" spans="1:1" x14ac:dyDescent="0.2">
      <c r="A18965" s="4"/>
    </row>
    <row r="18966" spans="1:1" x14ac:dyDescent="0.2">
      <c r="A18966" s="4"/>
    </row>
    <row r="18967" spans="1:1" x14ac:dyDescent="0.2">
      <c r="A18967" s="4"/>
    </row>
    <row r="18968" spans="1:1" x14ac:dyDescent="0.2">
      <c r="A18968" s="4"/>
    </row>
    <row r="18969" spans="1:1" x14ac:dyDescent="0.2">
      <c r="A18969" s="4"/>
    </row>
    <row r="18970" spans="1:1" x14ac:dyDescent="0.2">
      <c r="A18970" s="4"/>
    </row>
    <row r="18971" spans="1:1" x14ac:dyDescent="0.2">
      <c r="A18971" s="4"/>
    </row>
    <row r="18972" spans="1:1" x14ac:dyDescent="0.2">
      <c r="A18972" s="4"/>
    </row>
    <row r="18973" spans="1:1" x14ac:dyDescent="0.2">
      <c r="A18973" s="4"/>
    </row>
    <row r="18974" spans="1:1" x14ac:dyDescent="0.2">
      <c r="A18974" s="4"/>
    </row>
    <row r="18975" spans="1:1" x14ac:dyDescent="0.2">
      <c r="A18975" s="4"/>
    </row>
    <row r="18976" spans="1:1" x14ac:dyDescent="0.2">
      <c r="A18976" s="4"/>
    </row>
    <row r="18977" spans="1:1" x14ac:dyDescent="0.2">
      <c r="A18977" s="4"/>
    </row>
    <row r="18978" spans="1:1" x14ac:dyDescent="0.2">
      <c r="A18978" s="4"/>
    </row>
    <row r="18979" spans="1:1" x14ac:dyDescent="0.2">
      <c r="A18979" s="4"/>
    </row>
    <row r="18980" spans="1:1" x14ac:dyDescent="0.2">
      <c r="A18980" s="4"/>
    </row>
    <row r="18981" spans="1:1" x14ac:dyDescent="0.2">
      <c r="A18981" s="4"/>
    </row>
    <row r="18982" spans="1:1" x14ac:dyDescent="0.2">
      <c r="A18982" s="4"/>
    </row>
    <row r="18983" spans="1:1" x14ac:dyDescent="0.2">
      <c r="A18983" s="4"/>
    </row>
    <row r="18984" spans="1:1" x14ac:dyDescent="0.2">
      <c r="A18984" s="4"/>
    </row>
    <row r="18985" spans="1:1" x14ac:dyDescent="0.2">
      <c r="A18985" s="4"/>
    </row>
    <row r="18986" spans="1:1" x14ac:dyDescent="0.2">
      <c r="A18986" s="4"/>
    </row>
    <row r="18987" spans="1:1" x14ac:dyDescent="0.2">
      <c r="A18987" s="4"/>
    </row>
    <row r="18988" spans="1:1" x14ac:dyDescent="0.2">
      <c r="A18988" s="4"/>
    </row>
    <row r="18989" spans="1:1" x14ac:dyDescent="0.2">
      <c r="A18989" s="4"/>
    </row>
    <row r="18990" spans="1:1" x14ac:dyDescent="0.2">
      <c r="A18990" s="4"/>
    </row>
    <row r="18991" spans="1:1" x14ac:dyDescent="0.2">
      <c r="A18991" s="4"/>
    </row>
    <row r="18992" spans="1:1" x14ac:dyDescent="0.2">
      <c r="A18992" s="4"/>
    </row>
    <row r="18993" spans="1:1" x14ac:dyDescent="0.2">
      <c r="A18993" s="4"/>
    </row>
    <row r="18994" spans="1:1" x14ac:dyDescent="0.2">
      <c r="A18994" s="4"/>
    </row>
    <row r="18995" spans="1:1" x14ac:dyDescent="0.2">
      <c r="A18995" s="4"/>
    </row>
    <row r="18996" spans="1:1" x14ac:dyDescent="0.2">
      <c r="A18996" s="4"/>
    </row>
    <row r="18997" spans="1:1" x14ac:dyDescent="0.2">
      <c r="A18997" s="4"/>
    </row>
    <row r="18998" spans="1:1" x14ac:dyDescent="0.2">
      <c r="A18998" s="4"/>
    </row>
    <row r="18999" spans="1:1" x14ac:dyDescent="0.2">
      <c r="A18999" s="4"/>
    </row>
    <row r="19000" spans="1:1" x14ac:dyDescent="0.2">
      <c r="A19000" s="4"/>
    </row>
    <row r="19001" spans="1:1" x14ac:dyDescent="0.2">
      <c r="A19001" s="4"/>
    </row>
    <row r="19002" spans="1:1" x14ac:dyDescent="0.2">
      <c r="A19002" s="4"/>
    </row>
    <row r="19003" spans="1:1" x14ac:dyDescent="0.2">
      <c r="A19003" s="4"/>
    </row>
    <row r="19004" spans="1:1" x14ac:dyDescent="0.2">
      <c r="A19004" s="4"/>
    </row>
    <row r="19005" spans="1:1" x14ac:dyDescent="0.2">
      <c r="A19005" s="4"/>
    </row>
    <row r="19006" spans="1:1" x14ac:dyDescent="0.2">
      <c r="A19006" s="4"/>
    </row>
    <row r="19007" spans="1:1" x14ac:dyDescent="0.2">
      <c r="A19007" s="4"/>
    </row>
    <row r="19008" spans="1:1" x14ac:dyDescent="0.2">
      <c r="A19008" s="4"/>
    </row>
    <row r="19009" spans="1:1" x14ac:dyDescent="0.2">
      <c r="A19009" s="4"/>
    </row>
    <row r="19010" spans="1:1" x14ac:dyDescent="0.2">
      <c r="A19010" s="4"/>
    </row>
    <row r="19011" spans="1:1" x14ac:dyDescent="0.2">
      <c r="A19011" s="4"/>
    </row>
    <row r="19012" spans="1:1" x14ac:dyDescent="0.2">
      <c r="A19012" s="4"/>
    </row>
    <row r="19013" spans="1:1" x14ac:dyDescent="0.2">
      <c r="A19013" s="4"/>
    </row>
    <row r="19014" spans="1:1" x14ac:dyDescent="0.2">
      <c r="A19014" s="4"/>
    </row>
    <row r="19015" spans="1:1" x14ac:dyDescent="0.2">
      <c r="A19015" s="4"/>
    </row>
    <row r="19016" spans="1:1" x14ac:dyDescent="0.2">
      <c r="A19016" s="4"/>
    </row>
    <row r="19017" spans="1:1" x14ac:dyDescent="0.2">
      <c r="A19017" s="4"/>
    </row>
    <row r="19018" spans="1:1" x14ac:dyDescent="0.2">
      <c r="A19018" s="4"/>
    </row>
    <row r="19019" spans="1:1" x14ac:dyDescent="0.2">
      <c r="A19019" s="4"/>
    </row>
    <row r="19020" spans="1:1" x14ac:dyDescent="0.2">
      <c r="A19020" s="4"/>
    </row>
    <row r="19021" spans="1:1" x14ac:dyDescent="0.2">
      <c r="A19021" s="4"/>
    </row>
    <row r="19022" spans="1:1" x14ac:dyDescent="0.2">
      <c r="A19022" s="4"/>
    </row>
    <row r="19023" spans="1:1" x14ac:dyDescent="0.2">
      <c r="A19023" s="4"/>
    </row>
    <row r="19024" spans="1:1" x14ac:dyDescent="0.2">
      <c r="A19024" s="4"/>
    </row>
    <row r="19025" spans="1:1" x14ac:dyDescent="0.2">
      <c r="A19025" s="4"/>
    </row>
    <row r="19026" spans="1:1" x14ac:dyDescent="0.2">
      <c r="A19026" s="4"/>
    </row>
    <row r="19027" spans="1:1" x14ac:dyDescent="0.2">
      <c r="A19027" s="4"/>
    </row>
    <row r="19028" spans="1:1" x14ac:dyDescent="0.2">
      <c r="A19028" s="4"/>
    </row>
    <row r="19029" spans="1:1" x14ac:dyDescent="0.2">
      <c r="A19029" s="4"/>
    </row>
    <row r="19030" spans="1:1" x14ac:dyDescent="0.2">
      <c r="A19030" s="4"/>
    </row>
    <row r="19031" spans="1:1" x14ac:dyDescent="0.2">
      <c r="A19031" s="4"/>
    </row>
    <row r="19032" spans="1:1" x14ac:dyDescent="0.2">
      <c r="A19032" s="4"/>
    </row>
    <row r="19033" spans="1:1" x14ac:dyDescent="0.2">
      <c r="A19033" s="4"/>
    </row>
    <row r="19034" spans="1:1" x14ac:dyDescent="0.2">
      <c r="A19034" s="4"/>
    </row>
    <row r="19035" spans="1:1" x14ac:dyDescent="0.2">
      <c r="A19035" s="4"/>
    </row>
    <row r="19036" spans="1:1" x14ac:dyDescent="0.2">
      <c r="A19036" s="4"/>
    </row>
    <row r="19037" spans="1:1" x14ac:dyDescent="0.2">
      <c r="A19037" s="4"/>
    </row>
    <row r="19038" spans="1:1" x14ac:dyDescent="0.2">
      <c r="A19038" s="4"/>
    </row>
    <row r="19039" spans="1:1" x14ac:dyDescent="0.2">
      <c r="A19039" s="4"/>
    </row>
    <row r="19040" spans="1:1" x14ac:dyDescent="0.2">
      <c r="A19040" s="4"/>
    </row>
    <row r="19041" spans="1:1" x14ac:dyDescent="0.2">
      <c r="A19041" s="4"/>
    </row>
    <row r="19042" spans="1:1" x14ac:dyDescent="0.2">
      <c r="A19042" s="4"/>
    </row>
    <row r="19043" spans="1:1" x14ac:dyDescent="0.2">
      <c r="A19043" s="4"/>
    </row>
    <row r="19044" spans="1:1" x14ac:dyDescent="0.2">
      <c r="A19044" s="4"/>
    </row>
    <row r="19045" spans="1:1" x14ac:dyDescent="0.2">
      <c r="A19045" s="4"/>
    </row>
    <row r="19046" spans="1:1" x14ac:dyDescent="0.2">
      <c r="A19046" s="4"/>
    </row>
    <row r="19047" spans="1:1" x14ac:dyDescent="0.2">
      <c r="A19047" s="4"/>
    </row>
    <row r="19048" spans="1:1" x14ac:dyDescent="0.2">
      <c r="A19048" s="4"/>
    </row>
    <row r="19049" spans="1:1" x14ac:dyDescent="0.2">
      <c r="A19049" s="4"/>
    </row>
    <row r="19050" spans="1:1" x14ac:dyDescent="0.2">
      <c r="A19050" s="4"/>
    </row>
    <row r="19051" spans="1:1" x14ac:dyDescent="0.2">
      <c r="A19051" s="4"/>
    </row>
    <row r="19052" spans="1:1" x14ac:dyDescent="0.2">
      <c r="A19052" s="4"/>
    </row>
    <row r="19053" spans="1:1" x14ac:dyDescent="0.2">
      <c r="A19053" s="4"/>
    </row>
    <row r="19054" spans="1:1" x14ac:dyDescent="0.2">
      <c r="A19054" s="4"/>
    </row>
    <row r="19055" spans="1:1" x14ac:dyDescent="0.2">
      <c r="A19055" s="4"/>
    </row>
    <row r="19056" spans="1:1" x14ac:dyDescent="0.2">
      <c r="A19056" s="4"/>
    </row>
    <row r="19057" spans="1:1" x14ac:dyDescent="0.2">
      <c r="A19057" s="4"/>
    </row>
    <row r="19058" spans="1:1" x14ac:dyDescent="0.2">
      <c r="A19058" s="4"/>
    </row>
    <row r="19059" spans="1:1" x14ac:dyDescent="0.2">
      <c r="A19059" s="4"/>
    </row>
    <row r="19060" spans="1:1" x14ac:dyDescent="0.2">
      <c r="A19060" s="4"/>
    </row>
    <row r="19061" spans="1:1" x14ac:dyDescent="0.2">
      <c r="A19061" s="4"/>
    </row>
    <row r="19062" spans="1:1" x14ac:dyDescent="0.2">
      <c r="A19062" s="4"/>
    </row>
    <row r="19063" spans="1:1" x14ac:dyDescent="0.2">
      <c r="A19063" s="4"/>
    </row>
    <row r="19064" spans="1:1" x14ac:dyDescent="0.2">
      <c r="A19064" s="4"/>
    </row>
    <row r="19065" spans="1:1" x14ac:dyDescent="0.2">
      <c r="A19065" s="4"/>
    </row>
    <row r="19066" spans="1:1" x14ac:dyDescent="0.2">
      <c r="A19066" s="4"/>
    </row>
    <row r="19067" spans="1:1" x14ac:dyDescent="0.2">
      <c r="A19067" s="4"/>
    </row>
    <row r="19068" spans="1:1" x14ac:dyDescent="0.2">
      <c r="A19068" s="4"/>
    </row>
    <row r="19069" spans="1:1" x14ac:dyDescent="0.2">
      <c r="A19069" s="4"/>
    </row>
    <row r="19070" spans="1:1" x14ac:dyDescent="0.2">
      <c r="A19070" s="4"/>
    </row>
    <row r="19071" spans="1:1" x14ac:dyDescent="0.2">
      <c r="A19071" s="4"/>
    </row>
    <row r="19072" spans="1:1" x14ac:dyDescent="0.2">
      <c r="A19072" s="4"/>
    </row>
    <row r="19073" spans="1:1" x14ac:dyDescent="0.2">
      <c r="A19073" s="4"/>
    </row>
    <row r="19074" spans="1:1" x14ac:dyDescent="0.2">
      <c r="A19074" s="4"/>
    </row>
    <row r="19075" spans="1:1" x14ac:dyDescent="0.2">
      <c r="A19075" s="4"/>
    </row>
    <row r="19076" spans="1:1" x14ac:dyDescent="0.2">
      <c r="A19076" s="4"/>
    </row>
    <row r="19077" spans="1:1" x14ac:dyDescent="0.2">
      <c r="A19077" s="4"/>
    </row>
    <row r="19078" spans="1:1" x14ac:dyDescent="0.2">
      <c r="A19078" s="4"/>
    </row>
    <row r="19079" spans="1:1" x14ac:dyDescent="0.2">
      <c r="A19079" s="4"/>
    </row>
    <row r="19080" spans="1:1" x14ac:dyDescent="0.2">
      <c r="A19080" s="4"/>
    </row>
    <row r="19081" spans="1:1" x14ac:dyDescent="0.2">
      <c r="A19081" s="4"/>
    </row>
    <row r="19082" spans="1:1" x14ac:dyDescent="0.2">
      <c r="A19082" s="4"/>
    </row>
    <row r="19083" spans="1:1" x14ac:dyDescent="0.2">
      <c r="A19083" s="4"/>
    </row>
    <row r="19084" spans="1:1" x14ac:dyDescent="0.2">
      <c r="A19084" s="4"/>
    </row>
    <row r="19085" spans="1:1" x14ac:dyDescent="0.2">
      <c r="A19085" s="4"/>
    </row>
    <row r="19086" spans="1:1" x14ac:dyDescent="0.2">
      <c r="A19086" s="4"/>
    </row>
    <row r="19087" spans="1:1" x14ac:dyDescent="0.2">
      <c r="A19087" s="4"/>
    </row>
    <row r="19088" spans="1:1" x14ac:dyDescent="0.2">
      <c r="A19088" s="4"/>
    </row>
    <row r="19089" spans="1:1" x14ac:dyDescent="0.2">
      <c r="A19089" s="4"/>
    </row>
    <row r="19090" spans="1:1" x14ac:dyDescent="0.2">
      <c r="A19090" s="4"/>
    </row>
    <row r="19091" spans="1:1" x14ac:dyDescent="0.2">
      <c r="A19091" s="4"/>
    </row>
    <row r="19092" spans="1:1" x14ac:dyDescent="0.2">
      <c r="A19092" s="4"/>
    </row>
    <row r="19093" spans="1:1" x14ac:dyDescent="0.2">
      <c r="A19093" s="4"/>
    </row>
    <row r="19094" spans="1:1" x14ac:dyDescent="0.2">
      <c r="A19094" s="4"/>
    </row>
    <row r="19095" spans="1:1" x14ac:dyDescent="0.2">
      <c r="A19095" s="4"/>
    </row>
    <row r="19096" spans="1:1" x14ac:dyDescent="0.2">
      <c r="A19096" s="4"/>
    </row>
    <row r="19097" spans="1:1" x14ac:dyDescent="0.2">
      <c r="A19097" s="4"/>
    </row>
    <row r="19098" spans="1:1" x14ac:dyDescent="0.2">
      <c r="A19098" s="4"/>
    </row>
    <row r="19099" spans="1:1" x14ac:dyDescent="0.2">
      <c r="A19099" s="4"/>
    </row>
    <row r="19100" spans="1:1" x14ac:dyDescent="0.2">
      <c r="A19100" s="4"/>
    </row>
    <row r="19101" spans="1:1" x14ac:dyDescent="0.2">
      <c r="A19101" s="4"/>
    </row>
    <row r="19102" spans="1:1" x14ac:dyDescent="0.2">
      <c r="A19102" s="4"/>
    </row>
    <row r="19103" spans="1:1" x14ac:dyDescent="0.2">
      <c r="A19103" s="4"/>
    </row>
    <row r="19104" spans="1:1" x14ac:dyDescent="0.2">
      <c r="A19104" s="4"/>
    </row>
    <row r="19105" spans="1:1" x14ac:dyDescent="0.2">
      <c r="A19105" s="4"/>
    </row>
    <row r="19106" spans="1:1" x14ac:dyDescent="0.2">
      <c r="A19106" s="4"/>
    </row>
    <row r="19107" spans="1:1" x14ac:dyDescent="0.2">
      <c r="A19107" s="4"/>
    </row>
    <row r="19108" spans="1:1" x14ac:dyDescent="0.2">
      <c r="A19108" s="4"/>
    </row>
    <row r="19109" spans="1:1" x14ac:dyDescent="0.2">
      <c r="A19109" s="4"/>
    </row>
    <row r="19110" spans="1:1" x14ac:dyDescent="0.2">
      <c r="A19110" s="4"/>
    </row>
    <row r="19111" spans="1:1" x14ac:dyDescent="0.2">
      <c r="A19111" s="4"/>
    </row>
    <row r="19112" spans="1:1" x14ac:dyDescent="0.2">
      <c r="A19112" s="4"/>
    </row>
    <row r="19113" spans="1:1" x14ac:dyDescent="0.2">
      <c r="A19113" s="4"/>
    </row>
    <row r="19114" spans="1:1" x14ac:dyDescent="0.2">
      <c r="A19114" s="4"/>
    </row>
    <row r="19115" spans="1:1" x14ac:dyDescent="0.2">
      <c r="A19115" s="4"/>
    </row>
    <row r="19116" spans="1:1" x14ac:dyDescent="0.2">
      <c r="A19116" s="4"/>
    </row>
    <row r="19117" spans="1:1" x14ac:dyDescent="0.2">
      <c r="A19117" s="4"/>
    </row>
    <row r="19118" spans="1:1" x14ac:dyDescent="0.2">
      <c r="A19118" s="4"/>
    </row>
    <row r="19119" spans="1:1" x14ac:dyDescent="0.2">
      <c r="A19119" s="4"/>
    </row>
    <row r="19120" spans="1:1" x14ac:dyDescent="0.2">
      <c r="A19120" s="4"/>
    </row>
    <row r="19121" spans="1:1" x14ac:dyDescent="0.2">
      <c r="A19121" s="4"/>
    </row>
    <row r="19122" spans="1:1" x14ac:dyDescent="0.2">
      <c r="A19122" s="4"/>
    </row>
    <row r="19123" spans="1:1" x14ac:dyDescent="0.2">
      <c r="A19123" s="4"/>
    </row>
    <row r="19124" spans="1:1" x14ac:dyDescent="0.2">
      <c r="A19124" s="4"/>
    </row>
    <row r="19125" spans="1:1" x14ac:dyDescent="0.2">
      <c r="A19125" s="4"/>
    </row>
    <row r="19126" spans="1:1" x14ac:dyDescent="0.2">
      <c r="A19126" s="4"/>
    </row>
    <row r="19127" spans="1:1" x14ac:dyDescent="0.2">
      <c r="A19127" s="4"/>
    </row>
    <row r="19128" spans="1:1" x14ac:dyDescent="0.2">
      <c r="A19128" s="4"/>
    </row>
    <row r="19129" spans="1:1" x14ac:dyDescent="0.2">
      <c r="A19129" s="4"/>
    </row>
    <row r="19130" spans="1:1" x14ac:dyDescent="0.2">
      <c r="A19130" s="4"/>
    </row>
    <row r="19131" spans="1:1" x14ac:dyDescent="0.2">
      <c r="A19131" s="4"/>
    </row>
    <row r="19132" spans="1:1" x14ac:dyDescent="0.2">
      <c r="A19132" s="4"/>
    </row>
    <row r="19133" spans="1:1" x14ac:dyDescent="0.2">
      <c r="A19133" s="4"/>
    </row>
    <row r="19134" spans="1:1" x14ac:dyDescent="0.2">
      <c r="A19134" s="4"/>
    </row>
    <row r="19135" spans="1:1" x14ac:dyDescent="0.2">
      <c r="A19135" s="4"/>
    </row>
    <row r="19136" spans="1:1" x14ac:dyDescent="0.2">
      <c r="A19136" s="4"/>
    </row>
    <row r="19137" spans="1:1" x14ac:dyDescent="0.2">
      <c r="A19137" s="4"/>
    </row>
    <row r="19138" spans="1:1" x14ac:dyDescent="0.2">
      <c r="A19138" s="4"/>
    </row>
    <row r="19139" spans="1:1" x14ac:dyDescent="0.2">
      <c r="A19139" s="4"/>
    </row>
    <row r="19140" spans="1:1" x14ac:dyDescent="0.2">
      <c r="A19140" s="4"/>
    </row>
    <row r="19141" spans="1:1" x14ac:dyDescent="0.2">
      <c r="A19141" s="4"/>
    </row>
    <row r="19142" spans="1:1" x14ac:dyDescent="0.2">
      <c r="A19142" s="4"/>
    </row>
    <row r="19143" spans="1:1" x14ac:dyDescent="0.2">
      <c r="A19143" s="4"/>
    </row>
    <row r="19144" spans="1:1" x14ac:dyDescent="0.2">
      <c r="A19144" s="4"/>
    </row>
    <row r="19145" spans="1:1" x14ac:dyDescent="0.2">
      <c r="A19145" s="4"/>
    </row>
    <row r="19146" spans="1:1" x14ac:dyDescent="0.2">
      <c r="A19146" s="4"/>
    </row>
    <row r="19147" spans="1:1" x14ac:dyDescent="0.2">
      <c r="A19147" s="4"/>
    </row>
    <row r="19148" spans="1:1" x14ac:dyDescent="0.2">
      <c r="A19148" s="4"/>
    </row>
    <row r="19149" spans="1:1" x14ac:dyDescent="0.2">
      <c r="A19149" s="4"/>
    </row>
    <row r="19150" spans="1:1" x14ac:dyDescent="0.2">
      <c r="A19150" s="4"/>
    </row>
    <row r="19151" spans="1:1" x14ac:dyDescent="0.2">
      <c r="A19151" s="4"/>
    </row>
    <row r="19152" spans="1:1" x14ac:dyDescent="0.2">
      <c r="A19152" s="4"/>
    </row>
    <row r="19153" spans="1:1" x14ac:dyDescent="0.2">
      <c r="A19153" s="4"/>
    </row>
    <row r="19154" spans="1:1" x14ac:dyDescent="0.2">
      <c r="A19154" s="4"/>
    </row>
    <row r="19155" spans="1:1" x14ac:dyDescent="0.2">
      <c r="A19155" s="4"/>
    </row>
    <row r="19156" spans="1:1" x14ac:dyDescent="0.2">
      <c r="A19156" s="4"/>
    </row>
    <row r="19157" spans="1:1" x14ac:dyDescent="0.2">
      <c r="A19157" s="4"/>
    </row>
    <row r="19158" spans="1:1" x14ac:dyDescent="0.2">
      <c r="A19158" s="4"/>
    </row>
    <row r="19159" spans="1:1" x14ac:dyDescent="0.2">
      <c r="A19159" s="4"/>
    </row>
    <row r="19160" spans="1:1" x14ac:dyDescent="0.2">
      <c r="A19160" s="4"/>
    </row>
    <row r="19161" spans="1:1" x14ac:dyDescent="0.2">
      <c r="A19161" s="4"/>
    </row>
    <row r="19162" spans="1:1" x14ac:dyDescent="0.2">
      <c r="A19162" s="4"/>
    </row>
    <row r="19163" spans="1:1" x14ac:dyDescent="0.2">
      <c r="A19163" s="4"/>
    </row>
    <row r="19164" spans="1:1" x14ac:dyDescent="0.2">
      <c r="A19164" s="4"/>
    </row>
    <row r="19165" spans="1:1" x14ac:dyDescent="0.2">
      <c r="A19165" s="4"/>
    </row>
    <row r="19166" spans="1:1" x14ac:dyDescent="0.2">
      <c r="A19166" s="4"/>
    </row>
    <row r="19167" spans="1:1" x14ac:dyDescent="0.2">
      <c r="A19167" s="4"/>
    </row>
    <row r="19168" spans="1:1" x14ac:dyDescent="0.2">
      <c r="A19168" s="4"/>
    </row>
    <row r="19169" spans="1:1" x14ac:dyDescent="0.2">
      <c r="A19169" s="4"/>
    </row>
    <row r="19170" spans="1:1" x14ac:dyDescent="0.2">
      <c r="A19170" s="4"/>
    </row>
    <row r="19171" spans="1:1" x14ac:dyDescent="0.2">
      <c r="A19171" s="4"/>
    </row>
    <row r="19172" spans="1:1" x14ac:dyDescent="0.2">
      <c r="A19172" s="4"/>
    </row>
    <row r="19173" spans="1:1" x14ac:dyDescent="0.2">
      <c r="A19173" s="4"/>
    </row>
    <row r="19174" spans="1:1" x14ac:dyDescent="0.2">
      <c r="A19174" s="4"/>
    </row>
    <row r="19175" spans="1:1" x14ac:dyDescent="0.2">
      <c r="A19175" s="4"/>
    </row>
    <row r="19176" spans="1:1" x14ac:dyDescent="0.2">
      <c r="A19176" s="4"/>
    </row>
    <row r="19177" spans="1:1" x14ac:dyDescent="0.2">
      <c r="A19177" s="4"/>
    </row>
    <row r="19178" spans="1:1" x14ac:dyDescent="0.2">
      <c r="A19178" s="4"/>
    </row>
    <row r="19179" spans="1:1" x14ac:dyDescent="0.2">
      <c r="A19179" s="4"/>
    </row>
    <row r="19180" spans="1:1" x14ac:dyDescent="0.2">
      <c r="A19180" s="4"/>
    </row>
    <row r="19181" spans="1:1" x14ac:dyDescent="0.2">
      <c r="A19181" s="4"/>
    </row>
    <row r="19182" spans="1:1" x14ac:dyDescent="0.2">
      <c r="A19182" s="4"/>
    </row>
    <row r="19183" spans="1:1" x14ac:dyDescent="0.2">
      <c r="A19183" s="4"/>
    </row>
    <row r="19184" spans="1:1" x14ac:dyDescent="0.2">
      <c r="A19184" s="4"/>
    </row>
    <row r="19185" spans="1:1" x14ac:dyDescent="0.2">
      <c r="A19185" s="4"/>
    </row>
    <row r="19186" spans="1:1" x14ac:dyDescent="0.2">
      <c r="A19186" s="4"/>
    </row>
    <row r="19187" spans="1:1" x14ac:dyDescent="0.2">
      <c r="A19187" s="4"/>
    </row>
    <row r="19188" spans="1:1" x14ac:dyDescent="0.2">
      <c r="A19188" s="4"/>
    </row>
    <row r="19189" spans="1:1" x14ac:dyDescent="0.2">
      <c r="A19189" s="4"/>
    </row>
    <row r="19190" spans="1:1" x14ac:dyDescent="0.2">
      <c r="A19190" s="4"/>
    </row>
    <row r="19191" spans="1:1" x14ac:dyDescent="0.2">
      <c r="A19191" s="4"/>
    </row>
    <row r="19192" spans="1:1" x14ac:dyDescent="0.2">
      <c r="A19192" s="4"/>
    </row>
    <row r="19193" spans="1:1" x14ac:dyDescent="0.2">
      <c r="A19193" s="4"/>
    </row>
    <row r="19194" spans="1:1" x14ac:dyDescent="0.2">
      <c r="A19194" s="4"/>
    </row>
    <row r="19195" spans="1:1" x14ac:dyDescent="0.2">
      <c r="A19195" s="4"/>
    </row>
    <row r="19196" spans="1:1" x14ac:dyDescent="0.2">
      <c r="A19196" s="4"/>
    </row>
    <row r="19197" spans="1:1" x14ac:dyDescent="0.2">
      <c r="A19197" s="4"/>
    </row>
    <row r="19198" spans="1:1" x14ac:dyDescent="0.2">
      <c r="A19198" s="4"/>
    </row>
    <row r="19199" spans="1:1" x14ac:dyDescent="0.2">
      <c r="A19199" s="4"/>
    </row>
    <row r="19200" spans="1:1" x14ac:dyDescent="0.2">
      <c r="A19200" s="4"/>
    </row>
    <row r="19201" spans="1:1" x14ac:dyDescent="0.2">
      <c r="A19201" s="4"/>
    </row>
    <row r="19202" spans="1:1" x14ac:dyDescent="0.2">
      <c r="A19202" s="4"/>
    </row>
    <row r="19203" spans="1:1" x14ac:dyDescent="0.2">
      <c r="A19203" s="4"/>
    </row>
    <row r="19204" spans="1:1" x14ac:dyDescent="0.2">
      <c r="A19204" s="4"/>
    </row>
    <row r="19205" spans="1:1" x14ac:dyDescent="0.2">
      <c r="A19205" s="4"/>
    </row>
    <row r="19206" spans="1:1" x14ac:dyDescent="0.2">
      <c r="A19206" s="4"/>
    </row>
    <row r="19207" spans="1:1" x14ac:dyDescent="0.2">
      <c r="A19207" s="4"/>
    </row>
    <row r="19208" spans="1:1" x14ac:dyDescent="0.2">
      <c r="A19208" s="4"/>
    </row>
    <row r="19209" spans="1:1" x14ac:dyDescent="0.2">
      <c r="A19209" s="4"/>
    </row>
    <row r="19210" spans="1:1" x14ac:dyDescent="0.2">
      <c r="A19210" s="4"/>
    </row>
    <row r="19211" spans="1:1" x14ac:dyDescent="0.2">
      <c r="A19211" s="4"/>
    </row>
    <row r="19212" spans="1:1" x14ac:dyDescent="0.2">
      <c r="A19212" s="4"/>
    </row>
    <row r="19213" spans="1:1" x14ac:dyDescent="0.2">
      <c r="A19213" s="4"/>
    </row>
    <row r="19214" spans="1:1" x14ac:dyDescent="0.2">
      <c r="A19214" s="4"/>
    </row>
    <row r="19215" spans="1:1" x14ac:dyDescent="0.2">
      <c r="A19215" s="4"/>
    </row>
    <row r="19216" spans="1:1" x14ac:dyDescent="0.2">
      <c r="A19216" s="4"/>
    </row>
    <row r="19217" spans="1:1" x14ac:dyDescent="0.2">
      <c r="A19217" s="4"/>
    </row>
    <row r="19218" spans="1:1" x14ac:dyDescent="0.2">
      <c r="A19218" s="4"/>
    </row>
    <row r="19219" spans="1:1" x14ac:dyDescent="0.2">
      <c r="A19219" s="4"/>
    </row>
    <row r="19220" spans="1:1" x14ac:dyDescent="0.2">
      <c r="A19220" s="4"/>
    </row>
    <row r="19221" spans="1:1" x14ac:dyDescent="0.2">
      <c r="A19221" s="4"/>
    </row>
    <row r="19222" spans="1:1" x14ac:dyDescent="0.2">
      <c r="A19222" s="4"/>
    </row>
    <row r="19223" spans="1:1" x14ac:dyDescent="0.2">
      <c r="A19223" s="4"/>
    </row>
    <row r="19224" spans="1:1" x14ac:dyDescent="0.2">
      <c r="A19224" s="4"/>
    </row>
    <row r="19225" spans="1:1" x14ac:dyDescent="0.2">
      <c r="A19225" s="4"/>
    </row>
    <row r="19226" spans="1:1" x14ac:dyDescent="0.2">
      <c r="A19226" s="4"/>
    </row>
    <row r="19227" spans="1:1" x14ac:dyDescent="0.2">
      <c r="A19227" s="4"/>
    </row>
    <row r="19228" spans="1:1" x14ac:dyDescent="0.2">
      <c r="A19228" s="4"/>
    </row>
    <row r="19229" spans="1:1" x14ac:dyDescent="0.2">
      <c r="A19229" s="4"/>
    </row>
    <row r="19230" spans="1:1" x14ac:dyDescent="0.2">
      <c r="A19230" s="4"/>
    </row>
    <row r="19231" spans="1:1" x14ac:dyDescent="0.2">
      <c r="A19231" s="4"/>
    </row>
    <row r="19232" spans="1:1" x14ac:dyDescent="0.2">
      <c r="A19232" s="4"/>
    </row>
    <row r="19233" spans="1:1" x14ac:dyDescent="0.2">
      <c r="A19233" s="4"/>
    </row>
    <row r="19234" spans="1:1" x14ac:dyDescent="0.2">
      <c r="A19234" s="4"/>
    </row>
    <row r="19235" spans="1:1" x14ac:dyDescent="0.2">
      <c r="A19235" s="4"/>
    </row>
    <row r="19236" spans="1:1" x14ac:dyDescent="0.2">
      <c r="A19236" s="4"/>
    </row>
    <row r="19237" spans="1:1" x14ac:dyDescent="0.2">
      <c r="A19237" s="4"/>
    </row>
    <row r="19238" spans="1:1" x14ac:dyDescent="0.2">
      <c r="A19238" s="4"/>
    </row>
    <row r="19239" spans="1:1" x14ac:dyDescent="0.2">
      <c r="A19239" s="4"/>
    </row>
    <row r="19240" spans="1:1" x14ac:dyDescent="0.2">
      <c r="A19240" s="4"/>
    </row>
    <row r="19241" spans="1:1" x14ac:dyDescent="0.2">
      <c r="A19241" s="4"/>
    </row>
    <row r="19242" spans="1:1" x14ac:dyDescent="0.2">
      <c r="A19242" s="4"/>
    </row>
    <row r="19243" spans="1:1" x14ac:dyDescent="0.2">
      <c r="A19243" s="4"/>
    </row>
    <row r="19244" spans="1:1" x14ac:dyDescent="0.2">
      <c r="A19244" s="4"/>
    </row>
    <row r="19245" spans="1:1" x14ac:dyDescent="0.2">
      <c r="A19245" s="4"/>
    </row>
    <row r="19246" spans="1:1" x14ac:dyDescent="0.2">
      <c r="A19246" s="4"/>
    </row>
    <row r="19247" spans="1:1" x14ac:dyDescent="0.2">
      <c r="A19247" s="4"/>
    </row>
    <row r="19248" spans="1:1" x14ac:dyDescent="0.2">
      <c r="A19248" s="4"/>
    </row>
    <row r="19249" spans="1:1" x14ac:dyDescent="0.2">
      <c r="A19249" s="4"/>
    </row>
    <row r="19250" spans="1:1" x14ac:dyDescent="0.2">
      <c r="A19250" s="4"/>
    </row>
    <row r="19251" spans="1:1" x14ac:dyDescent="0.2">
      <c r="A19251" s="4"/>
    </row>
    <row r="19252" spans="1:1" x14ac:dyDescent="0.2">
      <c r="A19252" s="4"/>
    </row>
    <row r="19253" spans="1:1" x14ac:dyDescent="0.2">
      <c r="A19253" s="4"/>
    </row>
    <row r="19254" spans="1:1" x14ac:dyDescent="0.2">
      <c r="A19254" s="4"/>
    </row>
    <row r="19255" spans="1:1" x14ac:dyDescent="0.2">
      <c r="A19255" s="4"/>
    </row>
    <row r="19256" spans="1:1" x14ac:dyDescent="0.2">
      <c r="A19256" s="4"/>
    </row>
    <row r="19257" spans="1:1" x14ac:dyDescent="0.2">
      <c r="A19257" s="4"/>
    </row>
    <row r="19258" spans="1:1" x14ac:dyDescent="0.2">
      <c r="A19258" s="4"/>
    </row>
    <row r="19259" spans="1:1" x14ac:dyDescent="0.2">
      <c r="A19259" s="4"/>
    </row>
    <row r="19260" spans="1:1" x14ac:dyDescent="0.2">
      <c r="A19260" s="4"/>
    </row>
    <row r="19261" spans="1:1" x14ac:dyDescent="0.2">
      <c r="A19261" s="4"/>
    </row>
    <row r="19262" spans="1:1" x14ac:dyDescent="0.2">
      <c r="A19262" s="4"/>
    </row>
    <row r="19263" spans="1:1" x14ac:dyDescent="0.2">
      <c r="A19263" s="4"/>
    </row>
    <row r="19264" spans="1:1" x14ac:dyDescent="0.2">
      <c r="A19264" s="4"/>
    </row>
    <row r="19265" spans="1:1" x14ac:dyDescent="0.2">
      <c r="A19265" s="4"/>
    </row>
    <row r="19266" spans="1:1" x14ac:dyDescent="0.2">
      <c r="A19266" s="4"/>
    </row>
    <row r="19267" spans="1:1" x14ac:dyDescent="0.2">
      <c r="A19267" s="4"/>
    </row>
    <row r="19268" spans="1:1" x14ac:dyDescent="0.2">
      <c r="A19268" s="4"/>
    </row>
    <row r="19269" spans="1:1" x14ac:dyDescent="0.2">
      <c r="A19269" s="4"/>
    </row>
    <row r="19270" spans="1:1" x14ac:dyDescent="0.2">
      <c r="A19270" s="4"/>
    </row>
    <row r="19271" spans="1:1" x14ac:dyDescent="0.2">
      <c r="A19271" s="4"/>
    </row>
    <row r="19272" spans="1:1" x14ac:dyDescent="0.2">
      <c r="A19272" s="4"/>
    </row>
    <row r="19273" spans="1:1" x14ac:dyDescent="0.2">
      <c r="A19273" s="4"/>
    </row>
    <row r="19274" spans="1:1" x14ac:dyDescent="0.2">
      <c r="A19274" s="4"/>
    </row>
    <row r="19275" spans="1:1" x14ac:dyDescent="0.2">
      <c r="A19275" s="4"/>
    </row>
    <row r="19276" spans="1:1" x14ac:dyDescent="0.2">
      <c r="A19276" s="4"/>
    </row>
    <row r="19277" spans="1:1" x14ac:dyDescent="0.2">
      <c r="A19277" s="4"/>
    </row>
    <row r="19278" spans="1:1" x14ac:dyDescent="0.2">
      <c r="A19278" s="4"/>
    </row>
    <row r="19279" spans="1:1" x14ac:dyDescent="0.2">
      <c r="A19279" s="4"/>
    </row>
    <row r="19280" spans="1:1" x14ac:dyDescent="0.2">
      <c r="A19280" s="4"/>
    </row>
    <row r="19281" spans="1:1" x14ac:dyDescent="0.2">
      <c r="A19281" s="4"/>
    </row>
    <row r="19282" spans="1:1" x14ac:dyDescent="0.2">
      <c r="A19282" s="4"/>
    </row>
    <row r="19283" spans="1:1" x14ac:dyDescent="0.2">
      <c r="A19283" s="4"/>
    </row>
    <row r="19284" spans="1:1" x14ac:dyDescent="0.2">
      <c r="A19284" s="4"/>
    </row>
    <row r="19285" spans="1:1" x14ac:dyDescent="0.2">
      <c r="A19285" s="4"/>
    </row>
    <row r="19286" spans="1:1" x14ac:dyDescent="0.2">
      <c r="A19286" s="4"/>
    </row>
    <row r="19287" spans="1:1" x14ac:dyDescent="0.2">
      <c r="A19287" s="4"/>
    </row>
    <row r="19288" spans="1:1" x14ac:dyDescent="0.2">
      <c r="A19288" s="4"/>
    </row>
    <row r="19289" spans="1:1" x14ac:dyDescent="0.2">
      <c r="A19289" s="4"/>
    </row>
    <row r="19290" spans="1:1" x14ac:dyDescent="0.2">
      <c r="A19290" s="4"/>
    </row>
    <row r="19291" spans="1:1" x14ac:dyDescent="0.2">
      <c r="A19291" s="4"/>
    </row>
    <row r="19292" spans="1:1" x14ac:dyDescent="0.2">
      <c r="A19292" s="4"/>
    </row>
    <row r="19293" spans="1:1" x14ac:dyDescent="0.2">
      <c r="A19293" s="4"/>
    </row>
    <row r="19294" spans="1:1" x14ac:dyDescent="0.2">
      <c r="A19294" s="4"/>
    </row>
    <row r="19295" spans="1:1" x14ac:dyDescent="0.2">
      <c r="A19295" s="4"/>
    </row>
    <row r="19296" spans="1:1" x14ac:dyDescent="0.2">
      <c r="A19296" s="4"/>
    </row>
    <row r="19297" spans="1:1" x14ac:dyDescent="0.2">
      <c r="A19297" s="4"/>
    </row>
    <row r="19298" spans="1:1" x14ac:dyDescent="0.2">
      <c r="A19298" s="4"/>
    </row>
    <row r="19299" spans="1:1" x14ac:dyDescent="0.2">
      <c r="A19299" s="4"/>
    </row>
    <row r="19300" spans="1:1" x14ac:dyDescent="0.2">
      <c r="A19300" s="4"/>
    </row>
    <row r="19301" spans="1:1" x14ac:dyDescent="0.2">
      <c r="A19301" s="4"/>
    </row>
    <row r="19302" spans="1:1" x14ac:dyDescent="0.2">
      <c r="A19302" s="4"/>
    </row>
    <row r="19303" spans="1:1" x14ac:dyDescent="0.2">
      <c r="A19303" s="4"/>
    </row>
    <row r="19304" spans="1:1" x14ac:dyDescent="0.2">
      <c r="A19304" s="4"/>
    </row>
    <row r="19305" spans="1:1" x14ac:dyDescent="0.2">
      <c r="A19305" s="4"/>
    </row>
    <row r="19306" spans="1:1" x14ac:dyDescent="0.2">
      <c r="A19306" s="4"/>
    </row>
    <row r="19307" spans="1:1" x14ac:dyDescent="0.2">
      <c r="A19307" s="4"/>
    </row>
    <row r="19308" spans="1:1" x14ac:dyDescent="0.2">
      <c r="A19308" s="4"/>
    </row>
    <row r="19309" spans="1:1" x14ac:dyDescent="0.2">
      <c r="A19309" s="4"/>
    </row>
    <row r="19310" spans="1:1" x14ac:dyDescent="0.2">
      <c r="A19310" s="4"/>
    </row>
    <row r="19311" spans="1:1" x14ac:dyDescent="0.2">
      <c r="A19311" s="4"/>
    </row>
    <row r="19312" spans="1:1" x14ac:dyDescent="0.2">
      <c r="A19312" s="4"/>
    </row>
    <row r="19313" spans="1:1" x14ac:dyDescent="0.2">
      <c r="A19313" s="4"/>
    </row>
    <row r="19314" spans="1:1" x14ac:dyDescent="0.2">
      <c r="A19314" s="4"/>
    </row>
    <row r="19315" spans="1:1" x14ac:dyDescent="0.2">
      <c r="A19315" s="4"/>
    </row>
    <row r="19316" spans="1:1" x14ac:dyDescent="0.2">
      <c r="A19316" s="4"/>
    </row>
    <row r="19317" spans="1:1" x14ac:dyDescent="0.2">
      <c r="A19317" s="4"/>
    </row>
    <row r="19318" spans="1:1" x14ac:dyDescent="0.2">
      <c r="A19318" s="4"/>
    </row>
    <row r="19319" spans="1:1" x14ac:dyDescent="0.2">
      <c r="A19319" s="4"/>
    </row>
    <row r="19320" spans="1:1" x14ac:dyDescent="0.2">
      <c r="A19320" s="4"/>
    </row>
    <row r="19321" spans="1:1" x14ac:dyDescent="0.2">
      <c r="A19321" s="4"/>
    </row>
    <row r="19322" spans="1:1" x14ac:dyDescent="0.2">
      <c r="A19322" s="4"/>
    </row>
    <row r="19323" spans="1:1" x14ac:dyDescent="0.2">
      <c r="A19323" s="4"/>
    </row>
    <row r="19324" spans="1:1" x14ac:dyDescent="0.2">
      <c r="A19324" s="4"/>
    </row>
    <row r="19325" spans="1:1" x14ac:dyDescent="0.2">
      <c r="A19325" s="4"/>
    </row>
    <row r="19326" spans="1:1" x14ac:dyDescent="0.2">
      <c r="A19326" s="4"/>
    </row>
    <row r="19327" spans="1:1" x14ac:dyDescent="0.2">
      <c r="A19327" s="4"/>
    </row>
    <row r="19328" spans="1:1" x14ac:dyDescent="0.2">
      <c r="A19328" s="4"/>
    </row>
    <row r="19329" spans="1:1" x14ac:dyDescent="0.2">
      <c r="A19329" s="4"/>
    </row>
    <row r="19330" spans="1:1" x14ac:dyDescent="0.2">
      <c r="A19330" s="4"/>
    </row>
    <row r="19331" spans="1:1" x14ac:dyDescent="0.2">
      <c r="A19331" s="4"/>
    </row>
    <row r="19332" spans="1:1" x14ac:dyDescent="0.2">
      <c r="A19332" s="4"/>
    </row>
    <row r="19333" spans="1:1" x14ac:dyDescent="0.2">
      <c r="A19333" s="4"/>
    </row>
    <row r="19334" spans="1:1" x14ac:dyDescent="0.2">
      <c r="A19334" s="4"/>
    </row>
    <row r="19335" spans="1:1" x14ac:dyDescent="0.2">
      <c r="A19335" s="4"/>
    </row>
    <row r="19336" spans="1:1" x14ac:dyDescent="0.2">
      <c r="A19336" s="4"/>
    </row>
    <row r="19337" spans="1:1" x14ac:dyDescent="0.2">
      <c r="A19337" s="4"/>
    </row>
    <row r="19338" spans="1:1" x14ac:dyDescent="0.2">
      <c r="A19338" s="4"/>
    </row>
    <row r="19339" spans="1:1" x14ac:dyDescent="0.2">
      <c r="A19339" s="4"/>
    </row>
    <row r="19340" spans="1:1" x14ac:dyDescent="0.2">
      <c r="A19340" s="4"/>
    </row>
    <row r="19341" spans="1:1" x14ac:dyDescent="0.2">
      <c r="A19341" s="4"/>
    </row>
    <row r="19342" spans="1:1" x14ac:dyDescent="0.2">
      <c r="A19342" s="4"/>
    </row>
    <row r="19343" spans="1:1" x14ac:dyDescent="0.2">
      <c r="A19343" s="4"/>
    </row>
    <row r="19344" spans="1:1" x14ac:dyDescent="0.2">
      <c r="A19344" s="4"/>
    </row>
    <row r="19345" spans="1:1" x14ac:dyDescent="0.2">
      <c r="A19345" s="4"/>
    </row>
    <row r="19346" spans="1:1" x14ac:dyDescent="0.2">
      <c r="A19346" s="4"/>
    </row>
    <row r="19347" spans="1:1" x14ac:dyDescent="0.2">
      <c r="A19347" s="4"/>
    </row>
    <row r="19348" spans="1:1" x14ac:dyDescent="0.2">
      <c r="A19348" s="4"/>
    </row>
    <row r="19349" spans="1:1" x14ac:dyDescent="0.2">
      <c r="A19349" s="4"/>
    </row>
    <row r="19350" spans="1:1" x14ac:dyDescent="0.2">
      <c r="A19350" s="4"/>
    </row>
    <row r="19351" spans="1:1" x14ac:dyDescent="0.2">
      <c r="A19351" s="4"/>
    </row>
    <row r="19352" spans="1:1" x14ac:dyDescent="0.2">
      <c r="A19352" s="4"/>
    </row>
    <row r="19353" spans="1:1" x14ac:dyDescent="0.2">
      <c r="A19353" s="4"/>
    </row>
    <row r="19354" spans="1:1" x14ac:dyDescent="0.2">
      <c r="A19354" s="4"/>
    </row>
    <row r="19355" spans="1:1" x14ac:dyDescent="0.2">
      <c r="A19355" s="4"/>
    </row>
    <row r="19356" spans="1:1" x14ac:dyDescent="0.2">
      <c r="A19356" s="4"/>
    </row>
    <row r="19357" spans="1:1" x14ac:dyDescent="0.2">
      <c r="A19357" s="4"/>
    </row>
    <row r="19358" spans="1:1" x14ac:dyDescent="0.2">
      <c r="A19358" s="4"/>
    </row>
    <row r="19359" spans="1:1" x14ac:dyDescent="0.2">
      <c r="A19359" s="4"/>
    </row>
    <row r="19360" spans="1:1" x14ac:dyDescent="0.2">
      <c r="A19360" s="4"/>
    </row>
    <row r="19361" spans="1:1" x14ac:dyDescent="0.2">
      <c r="A19361" s="4"/>
    </row>
    <row r="19362" spans="1:1" x14ac:dyDescent="0.2">
      <c r="A19362" s="4"/>
    </row>
    <row r="19363" spans="1:1" x14ac:dyDescent="0.2">
      <c r="A19363" s="4"/>
    </row>
    <row r="19364" spans="1:1" x14ac:dyDescent="0.2">
      <c r="A19364" s="4"/>
    </row>
    <row r="19365" spans="1:1" x14ac:dyDescent="0.2">
      <c r="A19365" s="4"/>
    </row>
    <row r="19366" spans="1:1" x14ac:dyDescent="0.2">
      <c r="A19366" s="4"/>
    </row>
    <row r="19367" spans="1:1" x14ac:dyDescent="0.2">
      <c r="A19367" s="4"/>
    </row>
    <row r="19368" spans="1:1" x14ac:dyDescent="0.2">
      <c r="A19368" s="4"/>
    </row>
    <row r="19369" spans="1:1" x14ac:dyDescent="0.2">
      <c r="A19369" s="4"/>
    </row>
    <row r="19370" spans="1:1" x14ac:dyDescent="0.2">
      <c r="A19370" s="4"/>
    </row>
    <row r="19371" spans="1:1" x14ac:dyDescent="0.2">
      <c r="A19371" s="4"/>
    </row>
    <row r="19372" spans="1:1" x14ac:dyDescent="0.2">
      <c r="A19372" s="4"/>
    </row>
    <row r="19373" spans="1:1" x14ac:dyDescent="0.2">
      <c r="A19373" s="4"/>
    </row>
    <row r="19374" spans="1:1" x14ac:dyDescent="0.2">
      <c r="A19374" s="4"/>
    </row>
    <row r="19375" spans="1:1" x14ac:dyDescent="0.2">
      <c r="A19375" s="4"/>
    </row>
    <row r="19376" spans="1:1" x14ac:dyDescent="0.2">
      <c r="A19376" s="4"/>
    </row>
    <row r="19377" spans="1:1" x14ac:dyDescent="0.2">
      <c r="A19377" s="4"/>
    </row>
    <row r="19378" spans="1:1" x14ac:dyDescent="0.2">
      <c r="A19378" s="4"/>
    </row>
    <row r="19379" spans="1:1" x14ac:dyDescent="0.2">
      <c r="A19379" s="4"/>
    </row>
    <row r="19380" spans="1:1" x14ac:dyDescent="0.2">
      <c r="A19380" s="4"/>
    </row>
    <row r="19381" spans="1:1" x14ac:dyDescent="0.2">
      <c r="A19381" s="4"/>
    </row>
    <row r="19382" spans="1:1" x14ac:dyDescent="0.2">
      <c r="A19382" s="4"/>
    </row>
    <row r="19383" spans="1:1" x14ac:dyDescent="0.2">
      <c r="A19383" s="4"/>
    </row>
    <row r="19384" spans="1:1" x14ac:dyDescent="0.2">
      <c r="A19384" s="4"/>
    </row>
    <row r="19385" spans="1:1" x14ac:dyDescent="0.2">
      <c r="A19385" s="4"/>
    </row>
    <row r="19386" spans="1:1" x14ac:dyDescent="0.2">
      <c r="A19386" s="4"/>
    </row>
    <row r="19387" spans="1:1" x14ac:dyDescent="0.2">
      <c r="A19387" s="4"/>
    </row>
    <row r="19388" spans="1:1" x14ac:dyDescent="0.2">
      <c r="A19388" s="4"/>
    </row>
    <row r="19389" spans="1:1" x14ac:dyDescent="0.2">
      <c r="A19389" s="4"/>
    </row>
    <row r="19390" spans="1:1" x14ac:dyDescent="0.2">
      <c r="A19390" s="4"/>
    </row>
    <row r="19391" spans="1:1" x14ac:dyDescent="0.2">
      <c r="A19391" s="4"/>
    </row>
    <row r="19392" spans="1:1" x14ac:dyDescent="0.2">
      <c r="A19392" s="4"/>
    </row>
    <row r="19393" spans="1:1" x14ac:dyDescent="0.2">
      <c r="A19393" s="4"/>
    </row>
    <row r="19394" spans="1:1" x14ac:dyDescent="0.2">
      <c r="A19394" s="4"/>
    </row>
    <row r="19395" spans="1:1" x14ac:dyDescent="0.2">
      <c r="A19395" s="4"/>
    </row>
    <row r="19396" spans="1:1" x14ac:dyDescent="0.2">
      <c r="A19396" s="4"/>
    </row>
    <row r="19397" spans="1:1" x14ac:dyDescent="0.2">
      <c r="A19397" s="4"/>
    </row>
    <row r="19398" spans="1:1" x14ac:dyDescent="0.2">
      <c r="A19398" s="4"/>
    </row>
    <row r="19399" spans="1:1" x14ac:dyDescent="0.2">
      <c r="A19399" s="4"/>
    </row>
    <row r="19400" spans="1:1" x14ac:dyDescent="0.2">
      <c r="A19400" s="4"/>
    </row>
    <row r="19401" spans="1:1" x14ac:dyDescent="0.2">
      <c r="A19401" s="4"/>
    </row>
    <row r="19402" spans="1:1" x14ac:dyDescent="0.2">
      <c r="A19402" s="4"/>
    </row>
    <row r="19403" spans="1:1" x14ac:dyDescent="0.2">
      <c r="A19403" s="4"/>
    </row>
    <row r="19404" spans="1:1" x14ac:dyDescent="0.2">
      <c r="A19404" s="4"/>
    </row>
    <row r="19405" spans="1:1" x14ac:dyDescent="0.2">
      <c r="A19405" s="4"/>
    </row>
    <row r="19406" spans="1:1" x14ac:dyDescent="0.2">
      <c r="A19406" s="4"/>
    </row>
    <row r="19407" spans="1:1" x14ac:dyDescent="0.2">
      <c r="A19407" s="4"/>
    </row>
    <row r="19408" spans="1:1" x14ac:dyDescent="0.2">
      <c r="A19408" s="4"/>
    </row>
    <row r="19409" spans="1:1" x14ac:dyDescent="0.2">
      <c r="A19409" s="4"/>
    </row>
    <row r="19410" spans="1:1" x14ac:dyDescent="0.2">
      <c r="A19410" s="4"/>
    </row>
    <row r="19411" spans="1:1" x14ac:dyDescent="0.2">
      <c r="A19411" s="4"/>
    </row>
    <row r="19412" spans="1:1" x14ac:dyDescent="0.2">
      <c r="A19412" s="4"/>
    </row>
    <row r="19413" spans="1:1" x14ac:dyDescent="0.2">
      <c r="A19413" s="4"/>
    </row>
    <row r="19414" spans="1:1" x14ac:dyDescent="0.2">
      <c r="A19414" s="4"/>
    </row>
    <row r="19415" spans="1:1" x14ac:dyDescent="0.2">
      <c r="A19415" s="4"/>
    </row>
    <row r="19416" spans="1:1" x14ac:dyDescent="0.2">
      <c r="A19416" s="4"/>
    </row>
    <row r="19417" spans="1:1" x14ac:dyDescent="0.2">
      <c r="A19417" s="4"/>
    </row>
    <row r="19418" spans="1:1" x14ac:dyDescent="0.2">
      <c r="A19418" s="4"/>
    </row>
    <row r="19419" spans="1:1" x14ac:dyDescent="0.2">
      <c r="A19419" s="4"/>
    </row>
    <row r="19420" spans="1:1" x14ac:dyDescent="0.2">
      <c r="A19420" s="4"/>
    </row>
    <row r="19421" spans="1:1" x14ac:dyDescent="0.2">
      <c r="A19421" s="4"/>
    </row>
    <row r="19422" spans="1:1" x14ac:dyDescent="0.2">
      <c r="A19422" s="4"/>
    </row>
    <row r="19423" spans="1:1" x14ac:dyDescent="0.2">
      <c r="A19423" s="4"/>
    </row>
    <row r="19424" spans="1:1" x14ac:dyDescent="0.2">
      <c r="A19424" s="4"/>
    </row>
    <row r="19425" spans="1:1" x14ac:dyDescent="0.2">
      <c r="A19425" s="4"/>
    </row>
    <row r="19426" spans="1:1" x14ac:dyDescent="0.2">
      <c r="A19426" s="4"/>
    </row>
    <row r="19427" spans="1:1" x14ac:dyDescent="0.2">
      <c r="A19427" s="4"/>
    </row>
    <row r="19428" spans="1:1" x14ac:dyDescent="0.2">
      <c r="A19428" s="4"/>
    </row>
    <row r="19429" spans="1:1" x14ac:dyDescent="0.2">
      <c r="A19429" s="4"/>
    </row>
    <row r="19430" spans="1:1" x14ac:dyDescent="0.2">
      <c r="A19430" s="4"/>
    </row>
    <row r="19431" spans="1:1" x14ac:dyDescent="0.2">
      <c r="A19431" s="4"/>
    </row>
    <row r="19432" spans="1:1" x14ac:dyDescent="0.2">
      <c r="A19432" s="4"/>
    </row>
    <row r="19433" spans="1:1" x14ac:dyDescent="0.2">
      <c r="A19433" s="4"/>
    </row>
    <row r="19434" spans="1:1" x14ac:dyDescent="0.2">
      <c r="A19434" s="4"/>
    </row>
    <row r="19435" spans="1:1" x14ac:dyDescent="0.2">
      <c r="A19435" s="4"/>
    </row>
    <row r="19436" spans="1:1" x14ac:dyDescent="0.2">
      <c r="A19436" s="4"/>
    </row>
    <row r="19437" spans="1:1" x14ac:dyDescent="0.2">
      <c r="A19437" s="4"/>
    </row>
    <row r="19438" spans="1:1" x14ac:dyDescent="0.2">
      <c r="A19438" s="4"/>
    </row>
    <row r="19439" spans="1:1" x14ac:dyDescent="0.2">
      <c r="A19439" s="4"/>
    </row>
    <row r="19440" spans="1:1" x14ac:dyDescent="0.2">
      <c r="A19440" s="4"/>
    </row>
    <row r="19441" spans="1:1" x14ac:dyDescent="0.2">
      <c r="A19441" s="4"/>
    </row>
    <row r="19442" spans="1:1" x14ac:dyDescent="0.2">
      <c r="A19442" s="4"/>
    </row>
    <row r="19443" spans="1:1" x14ac:dyDescent="0.2">
      <c r="A19443" s="4"/>
    </row>
    <row r="19444" spans="1:1" x14ac:dyDescent="0.2">
      <c r="A19444" s="4"/>
    </row>
    <row r="19445" spans="1:1" x14ac:dyDescent="0.2">
      <c r="A19445" s="4"/>
    </row>
    <row r="19446" spans="1:1" x14ac:dyDescent="0.2">
      <c r="A19446" s="4"/>
    </row>
    <row r="19447" spans="1:1" x14ac:dyDescent="0.2">
      <c r="A19447" s="4"/>
    </row>
    <row r="19448" spans="1:1" x14ac:dyDescent="0.2">
      <c r="A19448" s="4"/>
    </row>
    <row r="19449" spans="1:1" x14ac:dyDescent="0.2">
      <c r="A19449" s="4"/>
    </row>
    <row r="19450" spans="1:1" x14ac:dyDescent="0.2">
      <c r="A19450" s="4"/>
    </row>
    <row r="19451" spans="1:1" x14ac:dyDescent="0.2">
      <c r="A19451" s="4"/>
    </row>
    <row r="19452" spans="1:1" x14ac:dyDescent="0.2">
      <c r="A19452" s="4"/>
    </row>
    <row r="19453" spans="1:1" x14ac:dyDescent="0.2">
      <c r="A19453" s="4"/>
    </row>
    <row r="19454" spans="1:1" x14ac:dyDescent="0.2">
      <c r="A19454" s="4"/>
    </row>
    <row r="19455" spans="1:1" x14ac:dyDescent="0.2">
      <c r="A19455" s="4"/>
    </row>
    <row r="19456" spans="1:1" x14ac:dyDescent="0.2">
      <c r="A19456" s="4"/>
    </row>
    <row r="19457" spans="1:1" x14ac:dyDescent="0.2">
      <c r="A19457" s="4"/>
    </row>
    <row r="19458" spans="1:1" x14ac:dyDescent="0.2">
      <c r="A19458" s="4"/>
    </row>
    <row r="19459" spans="1:1" x14ac:dyDescent="0.2">
      <c r="A19459" s="4"/>
    </row>
    <row r="19460" spans="1:1" x14ac:dyDescent="0.2">
      <c r="A19460" s="4"/>
    </row>
    <row r="19461" spans="1:1" x14ac:dyDescent="0.2">
      <c r="A19461" s="4"/>
    </row>
    <row r="19462" spans="1:1" x14ac:dyDescent="0.2">
      <c r="A19462" s="4"/>
    </row>
    <row r="19463" spans="1:1" x14ac:dyDescent="0.2">
      <c r="A19463" s="4"/>
    </row>
    <row r="19464" spans="1:1" x14ac:dyDescent="0.2">
      <c r="A19464" s="4"/>
    </row>
    <row r="19465" spans="1:1" x14ac:dyDescent="0.2">
      <c r="A19465" s="4"/>
    </row>
    <row r="19466" spans="1:1" x14ac:dyDescent="0.2">
      <c r="A19466" s="4"/>
    </row>
    <row r="19467" spans="1:1" x14ac:dyDescent="0.2">
      <c r="A19467" s="4"/>
    </row>
    <row r="19468" spans="1:1" x14ac:dyDescent="0.2">
      <c r="A19468" s="4"/>
    </row>
    <row r="19469" spans="1:1" x14ac:dyDescent="0.2">
      <c r="A19469" s="4"/>
    </row>
    <row r="19470" spans="1:1" x14ac:dyDescent="0.2">
      <c r="A19470" s="4"/>
    </row>
    <row r="19471" spans="1:1" x14ac:dyDescent="0.2">
      <c r="A19471" s="4"/>
    </row>
    <row r="19472" spans="1:1" x14ac:dyDescent="0.2">
      <c r="A19472" s="4"/>
    </row>
    <row r="19473" spans="1:1" x14ac:dyDescent="0.2">
      <c r="A19473" s="4"/>
    </row>
    <row r="19474" spans="1:1" x14ac:dyDescent="0.2">
      <c r="A19474" s="4"/>
    </row>
    <row r="19475" spans="1:1" x14ac:dyDescent="0.2">
      <c r="A19475" s="4"/>
    </row>
    <row r="19476" spans="1:1" x14ac:dyDescent="0.2">
      <c r="A19476" s="4"/>
    </row>
    <row r="19477" spans="1:1" x14ac:dyDescent="0.2">
      <c r="A19477" s="4"/>
    </row>
    <row r="19478" spans="1:1" x14ac:dyDescent="0.2">
      <c r="A19478" s="4"/>
    </row>
    <row r="19479" spans="1:1" x14ac:dyDescent="0.2">
      <c r="A19479" s="4"/>
    </row>
    <row r="19480" spans="1:1" x14ac:dyDescent="0.2">
      <c r="A19480" s="4"/>
    </row>
    <row r="19481" spans="1:1" x14ac:dyDescent="0.2">
      <c r="A19481" s="4"/>
    </row>
    <row r="19482" spans="1:1" x14ac:dyDescent="0.2">
      <c r="A19482" s="4"/>
    </row>
    <row r="19483" spans="1:1" x14ac:dyDescent="0.2">
      <c r="A19483" s="4"/>
    </row>
    <row r="19484" spans="1:1" x14ac:dyDescent="0.2">
      <c r="A19484" s="4"/>
    </row>
    <row r="19485" spans="1:1" x14ac:dyDescent="0.2">
      <c r="A19485" s="4"/>
    </row>
    <row r="19486" spans="1:1" x14ac:dyDescent="0.2">
      <c r="A19486" s="4"/>
    </row>
    <row r="19487" spans="1:1" x14ac:dyDescent="0.2">
      <c r="A19487" s="4"/>
    </row>
    <row r="19488" spans="1:1" x14ac:dyDescent="0.2">
      <c r="A19488" s="4"/>
    </row>
    <row r="19489" spans="1:1" x14ac:dyDescent="0.2">
      <c r="A19489" s="4"/>
    </row>
    <row r="19490" spans="1:1" x14ac:dyDescent="0.2">
      <c r="A19490" s="4"/>
    </row>
    <row r="19491" spans="1:1" x14ac:dyDescent="0.2">
      <c r="A19491" s="4"/>
    </row>
    <row r="19492" spans="1:1" x14ac:dyDescent="0.2">
      <c r="A19492" s="4"/>
    </row>
    <row r="19493" spans="1:1" x14ac:dyDescent="0.2">
      <c r="A19493" s="4"/>
    </row>
    <row r="19494" spans="1:1" x14ac:dyDescent="0.2">
      <c r="A19494" s="4"/>
    </row>
    <row r="19495" spans="1:1" x14ac:dyDescent="0.2">
      <c r="A19495" s="4"/>
    </row>
    <row r="19496" spans="1:1" x14ac:dyDescent="0.2">
      <c r="A19496" s="4"/>
    </row>
    <row r="19497" spans="1:1" x14ac:dyDescent="0.2">
      <c r="A19497" s="4"/>
    </row>
    <row r="19498" spans="1:1" x14ac:dyDescent="0.2">
      <c r="A19498" s="4"/>
    </row>
    <row r="19499" spans="1:1" x14ac:dyDescent="0.2">
      <c r="A19499" s="4"/>
    </row>
    <row r="19500" spans="1:1" x14ac:dyDescent="0.2">
      <c r="A19500" s="4"/>
    </row>
    <row r="19501" spans="1:1" x14ac:dyDescent="0.2">
      <c r="A19501" s="4"/>
    </row>
    <row r="19502" spans="1:1" x14ac:dyDescent="0.2">
      <c r="A19502" s="4"/>
    </row>
    <row r="19503" spans="1:1" x14ac:dyDescent="0.2">
      <c r="A19503" s="4"/>
    </row>
    <row r="19504" spans="1:1" x14ac:dyDescent="0.2">
      <c r="A19504" s="4"/>
    </row>
    <row r="19505" spans="1:1" x14ac:dyDescent="0.2">
      <c r="A19505" s="4"/>
    </row>
    <row r="19506" spans="1:1" x14ac:dyDescent="0.2">
      <c r="A19506" s="4"/>
    </row>
    <row r="19507" spans="1:1" x14ac:dyDescent="0.2">
      <c r="A19507" s="4"/>
    </row>
    <row r="19508" spans="1:1" x14ac:dyDescent="0.2">
      <c r="A19508" s="4"/>
    </row>
    <row r="19509" spans="1:1" x14ac:dyDescent="0.2">
      <c r="A19509" s="4"/>
    </row>
    <row r="19510" spans="1:1" x14ac:dyDescent="0.2">
      <c r="A19510" s="4"/>
    </row>
    <row r="19511" spans="1:1" x14ac:dyDescent="0.2">
      <c r="A19511" s="4"/>
    </row>
    <row r="19512" spans="1:1" x14ac:dyDescent="0.2">
      <c r="A19512" s="4"/>
    </row>
    <row r="19513" spans="1:1" x14ac:dyDescent="0.2">
      <c r="A19513" s="4"/>
    </row>
    <row r="19514" spans="1:1" x14ac:dyDescent="0.2">
      <c r="A19514" s="4"/>
    </row>
    <row r="19515" spans="1:1" x14ac:dyDescent="0.2">
      <c r="A19515" s="4"/>
    </row>
    <row r="19516" spans="1:1" x14ac:dyDescent="0.2">
      <c r="A19516" s="4"/>
    </row>
    <row r="19517" spans="1:1" x14ac:dyDescent="0.2">
      <c r="A19517" s="4"/>
    </row>
    <row r="19518" spans="1:1" x14ac:dyDescent="0.2">
      <c r="A19518" s="4"/>
    </row>
    <row r="19519" spans="1:1" x14ac:dyDescent="0.2">
      <c r="A19519" s="4"/>
    </row>
    <row r="19520" spans="1:1" x14ac:dyDescent="0.2">
      <c r="A19520" s="4"/>
    </row>
    <row r="19521" spans="1:1" x14ac:dyDescent="0.2">
      <c r="A19521" s="4"/>
    </row>
    <row r="19522" spans="1:1" x14ac:dyDescent="0.2">
      <c r="A19522" s="4"/>
    </row>
    <row r="19523" spans="1:1" x14ac:dyDescent="0.2">
      <c r="A19523" s="4"/>
    </row>
    <row r="19524" spans="1:1" x14ac:dyDescent="0.2">
      <c r="A19524" s="4"/>
    </row>
    <row r="19525" spans="1:1" x14ac:dyDescent="0.2">
      <c r="A19525" s="4"/>
    </row>
    <row r="19526" spans="1:1" x14ac:dyDescent="0.2">
      <c r="A19526" s="4"/>
    </row>
    <row r="19527" spans="1:1" x14ac:dyDescent="0.2">
      <c r="A19527" s="4"/>
    </row>
    <row r="19528" spans="1:1" x14ac:dyDescent="0.2">
      <c r="A19528" s="4"/>
    </row>
    <row r="19529" spans="1:1" x14ac:dyDescent="0.2">
      <c r="A19529" s="4"/>
    </row>
    <row r="19530" spans="1:1" x14ac:dyDescent="0.2">
      <c r="A19530" s="4"/>
    </row>
    <row r="19531" spans="1:1" x14ac:dyDescent="0.2">
      <c r="A19531" s="4"/>
    </row>
    <row r="19532" spans="1:1" x14ac:dyDescent="0.2">
      <c r="A19532" s="4"/>
    </row>
    <row r="19533" spans="1:1" x14ac:dyDescent="0.2">
      <c r="A19533" s="4"/>
    </row>
    <row r="19534" spans="1:1" x14ac:dyDescent="0.2">
      <c r="A19534" s="4"/>
    </row>
    <row r="19535" spans="1:1" x14ac:dyDescent="0.2">
      <c r="A19535" s="4"/>
    </row>
    <row r="19536" spans="1:1" x14ac:dyDescent="0.2">
      <c r="A19536" s="4"/>
    </row>
    <row r="19537" spans="1:1" x14ac:dyDescent="0.2">
      <c r="A19537" s="4"/>
    </row>
    <row r="19538" spans="1:1" x14ac:dyDescent="0.2">
      <c r="A19538" s="4"/>
    </row>
    <row r="19539" spans="1:1" x14ac:dyDescent="0.2">
      <c r="A19539" s="4"/>
    </row>
    <row r="19540" spans="1:1" x14ac:dyDescent="0.2">
      <c r="A19540" s="4"/>
    </row>
    <row r="19541" spans="1:1" x14ac:dyDescent="0.2">
      <c r="A19541" s="4"/>
    </row>
    <row r="19542" spans="1:1" x14ac:dyDescent="0.2">
      <c r="A19542" s="4"/>
    </row>
    <row r="19543" spans="1:1" x14ac:dyDescent="0.2">
      <c r="A19543" s="4"/>
    </row>
    <row r="19544" spans="1:1" x14ac:dyDescent="0.2">
      <c r="A19544" s="4"/>
    </row>
    <row r="19545" spans="1:1" x14ac:dyDescent="0.2">
      <c r="A19545" s="4"/>
    </row>
    <row r="19546" spans="1:1" x14ac:dyDescent="0.2">
      <c r="A19546" s="4"/>
    </row>
    <row r="19547" spans="1:1" x14ac:dyDescent="0.2">
      <c r="A19547" s="4"/>
    </row>
    <row r="19548" spans="1:1" x14ac:dyDescent="0.2">
      <c r="A19548" s="4"/>
    </row>
    <row r="19549" spans="1:1" x14ac:dyDescent="0.2">
      <c r="A19549" s="4"/>
    </row>
    <row r="19550" spans="1:1" x14ac:dyDescent="0.2">
      <c r="A19550" s="4"/>
    </row>
    <row r="19551" spans="1:1" x14ac:dyDescent="0.2">
      <c r="A19551" s="4"/>
    </row>
    <row r="19552" spans="1:1" x14ac:dyDescent="0.2">
      <c r="A19552" s="4"/>
    </row>
    <row r="19553" spans="1:1" x14ac:dyDescent="0.2">
      <c r="A19553" s="4"/>
    </row>
    <row r="19554" spans="1:1" x14ac:dyDescent="0.2">
      <c r="A19554" s="4"/>
    </row>
    <row r="19555" spans="1:1" x14ac:dyDescent="0.2">
      <c r="A19555" s="4"/>
    </row>
    <row r="19556" spans="1:1" x14ac:dyDescent="0.2">
      <c r="A19556" s="4"/>
    </row>
    <row r="19557" spans="1:1" x14ac:dyDescent="0.2">
      <c r="A19557" s="4"/>
    </row>
    <row r="19558" spans="1:1" x14ac:dyDescent="0.2">
      <c r="A19558" s="4"/>
    </row>
    <row r="19559" spans="1:1" x14ac:dyDescent="0.2">
      <c r="A19559" s="4"/>
    </row>
    <row r="19560" spans="1:1" x14ac:dyDescent="0.2">
      <c r="A19560" s="4"/>
    </row>
    <row r="19561" spans="1:1" x14ac:dyDescent="0.2">
      <c r="A19561" s="4"/>
    </row>
    <row r="19562" spans="1:1" x14ac:dyDescent="0.2">
      <c r="A19562" s="4"/>
    </row>
    <row r="19563" spans="1:1" x14ac:dyDescent="0.2">
      <c r="A19563" s="4"/>
    </row>
    <row r="19564" spans="1:1" x14ac:dyDescent="0.2">
      <c r="A19564" s="4"/>
    </row>
    <row r="19565" spans="1:1" x14ac:dyDescent="0.2">
      <c r="A19565" s="4"/>
    </row>
    <row r="19566" spans="1:1" x14ac:dyDescent="0.2">
      <c r="A19566" s="4"/>
    </row>
    <row r="19567" spans="1:1" x14ac:dyDescent="0.2">
      <c r="A19567" s="4"/>
    </row>
    <row r="19568" spans="1:1" x14ac:dyDescent="0.2">
      <c r="A19568" s="4"/>
    </row>
    <row r="19569" spans="1:1" x14ac:dyDescent="0.2">
      <c r="A19569" s="4"/>
    </row>
    <row r="19570" spans="1:1" x14ac:dyDescent="0.2">
      <c r="A19570" s="4"/>
    </row>
    <row r="19571" spans="1:1" x14ac:dyDescent="0.2">
      <c r="A19571" s="4"/>
    </row>
    <row r="19572" spans="1:1" x14ac:dyDescent="0.2">
      <c r="A19572" s="4"/>
    </row>
    <row r="19573" spans="1:1" x14ac:dyDescent="0.2">
      <c r="A19573" s="4"/>
    </row>
    <row r="19574" spans="1:1" x14ac:dyDescent="0.2">
      <c r="A19574" s="4"/>
    </row>
    <row r="19575" spans="1:1" x14ac:dyDescent="0.2">
      <c r="A19575" s="4"/>
    </row>
    <row r="19576" spans="1:1" x14ac:dyDescent="0.2">
      <c r="A19576" s="4"/>
    </row>
    <row r="19577" spans="1:1" x14ac:dyDescent="0.2">
      <c r="A19577" s="4"/>
    </row>
    <row r="19578" spans="1:1" x14ac:dyDescent="0.2">
      <c r="A19578" s="4"/>
    </row>
    <row r="19579" spans="1:1" x14ac:dyDescent="0.2">
      <c r="A19579" s="4"/>
    </row>
    <row r="19580" spans="1:1" x14ac:dyDescent="0.2">
      <c r="A19580" s="4"/>
    </row>
    <row r="19581" spans="1:1" x14ac:dyDescent="0.2">
      <c r="A19581" s="4"/>
    </row>
    <row r="19582" spans="1:1" x14ac:dyDescent="0.2">
      <c r="A19582" s="4"/>
    </row>
    <row r="19583" spans="1:1" x14ac:dyDescent="0.2">
      <c r="A19583" s="4"/>
    </row>
    <row r="19584" spans="1:1" x14ac:dyDescent="0.2">
      <c r="A19584" s="4"/>
    </row>
    <row r="19585" spans="1:1" x14ac:dyDescent="0.2">
      <c r="A19585" s="4"/>
    </row>
    <row r="19586" spans="1:1" x14ac:dyDescent="0.2">
      <c r="A19586" s="4"/>
    </row>
    <row r="19587" spans="1:1" x14ac:dyDescent="0.2">
      <c r="A19587" s="4"/>
    </row>
    <row r="19588" spans="1:1" x14ac:dyDescent="0.2">
      <c r="A19588" s="4"/>
    </row>
    <row r="19589" spans="1:1" x14ac:dyDescent="0.2">
      <c r="A19589" s="4"/>
    </row>
    <row r="19590" spans="1:1" x14ac:dyDescent="0.2">
      <c r="A19590" s="4"/>
    </row>
    <row r="19591" spans="1:1" x14ac:dyDescent="0.2">
      <c r="A19591" s="4"/>
    </row>
    <row r="19592" spans="1:1" x14ac:dyDescent="0.2">
      <c r="A19592" s="4"/>
    </row>
    <row r="19593" spans="1:1" x14ac:dyDescent="0.2">
      <c r="A19593" s="4"/>
    </row>
    <row r="19594" spans="1:1" x14ac:dyDescent="0.2">
      <c r="A19594" s="4"/>
    </row>
    <row r="19595" spans="1:1" x14ac:dyDescent="0.2">
      <c r="A19595" s="4"/>
    </row>
    <row r="19596" spans="1:1" x14ac:dyDescent="0.2">
      <c r="A19596" s="4"/>
    </row>
    <row r="19597" spans="1:1" x14ac:dyDescent="0.2">
      <c r="A19597" s="4"/>
    </row>
    <row r="19598" spans="1:1" x14ac:dyDescent="0.2">
      <c r="A19598" s="4"/>
    </row>
    <row r="19599" spans="1:1" x14ac:dyDescent="0.2">
      <c r="A19599" s="4"/>
    </row>
    <row r="19600" spans="1:1" x14ac:dyDescent="0.2">
      <c r="A19600" s="4"/>
    </row>
    <row r="19601" spans="1:1" x14ac:dyDescent="0.2">
      <c r="A19601" s="4"/>
    </row>
    <row r="19602" spans="1:1" x14ac:dyDescent="0.2">
      <c r="A19602" s="4"/>
    </row>
    <row r="19603" spans="1:1" x14ac:dyDescent="0.2">
      <c r="A19603" s="4"/>
    </row>
    <row r="19604" spans="1:1" x14ac:dyDescent="0.2">
      <c r="A19604" s="4"/>
    </row>
    <row r="19605" spans="1:1" x14ac:dyDescent="0.2">
      <c r="A19605" s="4"/>
    </row>
    <row r="19606" spans="1:1" x14ac:dyDescent="0.2">
      <c r="A19606" s="4"/>
    </row>
    <row r="19607" spans="1:1" x14ac:dyDescent="0.2">
      <c r="A19607" s="4"/>
    </row>
    <row r="19608" spans="1:1" x14ac:dyDescent="0.2">
      <c r="A19608" s="4"/>
    </row>
    <row r="19609" spans="1:1" x14ac:dyDescent="0.2">
      <c r="A19609" s="4"/>
    </row>
    <row r="19610" spans="1:1" x14ac:dyDescent="0.2">
      <c r="A19610" s="4"/>
    </row>
    <row r="19611" spans="1:1" x14ac:dyDescent="0.2">
      <c r="A19611" s="4"/>
    </row>
    <row r="19612" spans="1:1" x14ac:dyDescent="0.2">
      <c r="A19612" s="4"/>
    </row>
    <row r="19613" spans="1:1" x14ac:dyDescent="0.2">
      <c r="A19613" s="4"/>
    </row>
    <row r="19614" spans="1:1" x14ac:dyDescent="0.2">
      <c r="A19614" s="4"/>
    </row>
    <row r="19615" spans="1:1" x14ac:dyDescent="0.2">
      <c r="A19615" s="4"/>
    </row>
    <row r="19616" spans="1:1" x14ac:dyDescent="0.2">
      <c r="A19616" s="4"/>
    </row>
    <row r="19617" spans="1:1" x14ac:dyDescent="0.2">
      <c r="A19617" s="4"/>
    </row>
    <row r="19618" spans="1:1" x14ac:dyDescent="0.2">
      <c r="A19618" s="4"/>
    </row>
    <row r="19619" spans="1:1" x14ac:dyDescent="0.2">
      <c r="A19619" s="4"/>
    </row>
    <row r="19620" spans="1:1" x14ac:dyDescent="0.2">
      <c r="A19620" s="4"/>
    </row>
    <row r="19621" spans="1:1" x14ac:dyDescent="0.2">
      <c r="A19621" s="4"/>
    </row>
    <row r="19622" spans="1:1" x14ac:dyDescent="0.2">
      <c r="A19622" s="4"/>
    </row>
    <row r="19623" spans="1:1" x14ac:dyDescent="0.2">
      <c r="A19623" s="4"/>
    </row>
    <row r="19624" spans="1:1" x14ac:dyDescent="0.2">
      <c r="A19624" s="4"/>
    </row>
    <row r="19625" spans="1:1" x14ac:dyDescent="0.2">
      <c r="A19625" s="4"/>
    </row>
    <row r="19626" spans="1:1" x14ac:dyDescent="0.2">
      <c r="A19626" s="4"/>
    </row>
    <row r="19627" spans="1:1" x14ac:dyDescent="0.2">
      <c r="A19627" s="4"/>
    </row>
    <row r="19628" spans="1:1" x14ac:dyDescent="0.2">
      <c r="A19628" s="4"/>
    </row>
    <row r="19629" spans="1:1" x14ac:dyDescent="0.2">
      <c r="A19629" s="4"/>
    </row>
    <row r="19630" spans="1:1" x14ac:dyDescent="0.2">
      <c r="A19630" s="4"/>
    </row>
    <row r="19631" spans="1:1" x14ac:dyDescent="0.2">
      <c r="A19631" s="4"/>
    </row>
    <row r="19632" spans="1:1" x14ac:dyDescent="0.2">
      <c r="A19632" s="4"/>
    </row>
    <row r="19633" spans="1:1" x14ac:dyDescent="0.2">
      <c r="A19633" s="4"/>
    </row>
    <row r="19634" spans="1:1" x14ac:dyDescent="0.2">
      <c r="A19634" s="4"/>
    </row>
    <row r="19635" spans="1:1" x14ac:dyDescent="0.2">
      <c r="A19635" s="4"/>
    </row>
    <row r="19636" spans="1:1" x14ac:dyDescent="0.2">
      <c r="A19636" s="4"/>
    </row>
    <row r="19637" spans="1:1" x14ac:dyDescent="0.2">
      <c r="A19637" s="4"/>
    </row>
    <row r="19638" spans="1:1" x14ac:dyDescent="0.2">
      <c r="A19638" s="4"/>
    </row>
    <row r="19639" spans="1:1" x14ac:dyDescent="0.2">
      <c r="A19639" s="4"/>
    </row>
    <row r="19640" spans="1:1" x14ac:dyDescent="0.2">
      <c r="A19640" s="4"/>
    </row>
    <row r="19641" spans="1:1" x14ac:dyDescent="0.2">
      <c r="A19641" s="4"/>
    </row>
    <row r="19642" spans="1:1" x14ac:dyDescent="0.2">
      <c r="A19642" s="4"/>
    </row>
    <row r="19643" spans="1:1" x14ac:dyDescent="0.2">
      <c r="A19643" s="4"/>
    </row>
    <row r="19644" spans="1:1" x14ac:dyDescent="0.2">
      <c r="A19644" s="4"/>
    </row>
    <row r="19645" spans="1:1" x14ac:dyDescent="0.2">
      <c r="A19645" s="4"/>
    </row>
    <row r="19646" spans="1:1" x14ac:dyDescent="0.2">
      <c r="A19646" s="4"/>
    </row>
    <row r="19647" spans="1:1" x14ac:dyDescent="0.2">
      <c r="A19647" s="4"/>
    </row>
    <row r="19648" spans="1:1" x14ac:dyDescent="0.2">
      <c r="A19648" s="4"/>
    </row>
    <row r="19649" spans="1:1" x14ac:dyDescent="0.2">
      <c r="A19649" s="4"/>
    </row>
    <row r="19650" spans="1:1" x14ac:dyDescent="0.2">
      <c r="A19650" s="4"/>
    </row>
    <row r="19651" spans="1:1" x14ac:dyDescent="0.2">
      <c r="A19651" s="4"/>
    </row>
    <row r="19652" spans="1:1" x14ac:dyDescent="0.2">
      <c r="A19652" s="4"/>
    </row>
    <row r="19653" spans="1:1" x14ac:dyDescent="0.2">
      <c r="A19653" s="4"/>
    </row>
    <row r="19654" spans="1:1" x14ac:dyDescent="0.2">
      <c r="A19654" s="4"/>
    </row>
    <row r="19655" spans="1:1" x14ac:dyDescent="0.2">
      <c r="A19655" s="4"/>
    </row>
    <row r="19656" spans="1:1" x14ac:dyDescent="0.2">
      <c r="A19656" s="4"/>
    </row>
    <row r="19657" spans="1:1" x14ac:dyDescent="0.2">
      <c r="A19657" s="4"/>
    </row>
    <row r="19658" spans="1:1" x14ac:dyDescent="0.2">
      <c r="A19658" s="4"/>
    </row>
    <row r="19659" spans="1:1" x14ac:dyDescent="0.2">
      <c r="A19659" s="4"/>
    </row>
    <row r="19660" spans="1:1" x14ac:dyDescent="0.2">
      <c r="A19660" s="4"/>
    </row>
    <row r="19661" spans="1:1" x14ac:dyDescent="0.2">
      <c r="A19661" s="4"/>
    </row>
    <row r="19662" spans="1:1" x14ac:dyDescent="0.2">
      <c r="A19662" s="4"/>
    </row>
    <row r="19663" spans="1:1" x14ac:dyDescent="0.2">
      <c r="A19663" s="4"/>
    </row>
    <row r="19664" spans="1:1" x14ac:dyDescent="0.2">
      <c r="A19664" s="4"/>
    </row>
    <row r="19665" spans="1:1" x14ac:dyDescent="0.2">
      <c r="A19665" s="4"/>
    </row>
    <row r="19666" spans="1:1" x14ac:dyDescent="0.2">
      <c r="A19666" s="4"/>
    </row>
    <row r="19667" spans="1:1" x14ac:dyDescent="0.2">
      <c r="A19667" s="4"/>
    </row>
    <row r="19668" spans="1:1" x14ac:dyDescent="0.2">
      <c r="A19668" s="4"/>
    </row>
    <row r="19669" spans="1:1" x14ac:dyDescent="0.2">
      <c r="A19669" s="4"/>
    </row>
    <row r="19670" spans="1:1" x14ac:dyDescent="0.2">
      <c r="A19670" s="4"/>
    </row>
    <row r="19671" spans="1:1" x14ac:dyDescent="0.2">
      <c r="A19671" s="4"/>
    </row>
    <row r="19672" spans="1:1" x14ac:dyDescent="0.2">
      <c r="A19672" s="4"/>
    </row>
    <row r="19673" spans="1:1" x14ac:dyDescent="0.2">
      <c r="A19673" s="4"/>
    </row>
    <row r="19674" spans="1:1" x14ac:dyDescent="0.2">
      <c r="A19674" s="4"/>
    </row>
    <row r="19675" spans="1:1" x14ac:dyDescent="0.2">
      <c r="A19675" s="4"/>
    </row>
    <row r="19676" spans="1:1" x14ac:dyDescent="0.2">
      <c r="A19676" s="4"/>
    </row>
    <row r="19677" spans="1:1" x14ac:dyDescent="0.2">
      <c r="A19677" s="4"/>
    </row>
    <row r="19678" spans="1:1" x14ac:dyDescent="0.2">
      <c r="A19678" s="4"/>
    </row>
    <row r="19679" spans="1:1" x14ac:dyDescent="0.2">
      <c r="A19679" s="4"/>
    </row>
    <row r="19680" spans="1:1" x14ac:dyDescent="0.2">
      <c r="A19680" s="4"/>
    </row>
    <row r="19681" spans="1:1" x14ac:dyDescent="0.2">
      <c r="A19681" s="4"/>
    </row>
    <row r="19682" spans="1:1" x14ac:dyDescent="0.2">
      <c r="A19682" s="4"/>
    </row>
    <row r="19683" spans="1:1" x14ac:dyDescent="0.2">
      <c r="A19683" s="4"/>
    </row>
    <row r="19684" spans="1:1" x14ac:dyDescent="0.2">
      <c r="A19684" s="4"/>
    </row>
    <row r="19685" spans="1:1" x14ac:dyDescent="0.2">
      <c r="A19685" s="4"/>
    </row>
    <row r="19686" spans="1:1" x14ac:dyDescent="0.2">
      <c r="A19686" s="4"/>
    </row>
    <row r="19687" spans="1:1" x14ac:dyDescent="0.2">
      <c r="A19687" s="4"/>
    </row>
    <row r="19688" spans="1:1" x14ac:dyDescent="0.2">
      <c r="A19688" s="4"/>
    </row>
    <row r="19689" spans="1:1" x14ac:dyDescent="0.2">
      <c r="A19689" s="4"/>
    </row>
    <row r="19690" spans="1:1" x14ac:dyDescent="0.2">
      <c r="A19690" s="4"/>
    </row>
    <row r="19691" spans="1:1" x14ac:dyDescent="0.2">
      <c r="A19691" s="4"/>
    </row>
    <row r="19692" spans="1:1" x14ac:dyDescent="0.2">
      <c r="A19692" s="4"/>
    </row>
    <row r="19693" spans="1:1" x14ac:dyDescent="0.2">
      <c r="A19693" s="4"/>
    </row>
    <row r="19694" spans="1:1" x14ac:dyDescent="0.2">
      <c r="A19694" s="4"/>
    </row>
    <row r="19695" spans="1:1" x14ac:dyDescent="0.2">
      <c r="A19695" s="4"/>
    </row>
    <row r="19696" spans="1:1" x14ac:dyDescent="0.2">
      <c r="A19696" s="4"/>
    </row>
    <row r="19697" spans="1:1" x14ac:dyDescent="0.2">
      <c r="A19697" s="4"/>
    </row>
    <row r="19698" spans="1:1" x14ac:dyDescent="0.2">
      <c r="A19698" s="4"/>
    </row>
    <row r="19699" spans="1:1" x14ac:dyDescent="0.2">
      <c r="A19699" s="4"/>
    </row>
    <row r="19700" spans="1:1" x14ac:dyDescent="0.2">
      <c r="A19700" s="4"/>
    </row>
    <row r="19701" spans="1:1" x14ac:dyDescent="0.2">
      <c r="A19701" s="4"/>
    </row>
    <row r="19702" spans="1:1" x14ac:dyDescent="0.2">
      <c r="A19702" s="4"/>
    </row>
    <row r="19703" spans="1:1" x14ac:dyDescent="0.2">
      <c r="A19703" s="4"/>
    </row>
    <row r="19704" spans="1:1" x14ac:dyDescent="0.2">
      <c r="A19704" s="4"/>
    </row>
    <row r="19705" spans="1:1" x14ac:dyDescent="0.2">
      <c r="A19705" s="4"/>
    </row>
    <row r="19706" spans="1:1" x14ac:dyDescent="0.2">
      <c r="A19706" s="4"/>
    </row>
    <row r="19707" spans="1:1" x14ac:dyDescent="0.2">
      <c r="A19707" s="4"/>
    </row>
    <row r="19708" spans="1:1" x14ac:dyDescent="0.2">
      <c r="A19708" s="4"/>
    </row>
    <row r="19709" spans="1:1" x14ac:dyDescent="0.2">
      <c r="A19709" s="4"/>
    </row>
    <row r="19710" spans="1:1" x14ac:dyDescent="0.2">
      <c r="A19710" s="4"/>
    </row>
    <row r="19711" spans="1:1" x14ac:dyDescent="0.2">
      <c r="A19711" s="4"/>
    </row>
    <row r="19712" spans="1:1" x14ac:dyDescent="0.2">
      <c r="A19712" s="4"/>
    </row>
    <row r="19713" spans="1:1" x14ac:dyDescent="0.2">
      <c r="A19713" s="4"/>
    </row>
    <row r="19714" spans="1:1" x14ac:dyDescent="0.2">
      <c r="A19714" s="4"/>
    </row>
    <row r="19715" spans="1:1" x14ac:dyDescent="0.2">
      <c r="A19715" s="4"/>
    </row>
    <row r="19716" spans="1:1" x14ac:dyDescent="0.2">
      <c r="A19716" s="4"/>
    </row>
    <row r="19717" spans="1:1" x14ac:dyDescent="0.2">
      <c r="A19717" s="4"/>
    </row>
    <row r="19718" spans="1:1" x14ac:dyDescent="0.2">
      <c r="A19718" s="4"/>
    </row>
    <row r="19719" spans="1:1" x14ac:dyDescent="0.2">
      <c r="A19719" s="4"/>
    </row>
    <row r="19720" spans="1:1" x14ac:dyDescent="0.2">
      <c r="A19720" s="4"/>
    </row>
    <row r="19721" spans="1:1" x14ac:dyDescent="0.2">
      <c r="A19721" s="4"/>
    </row>
    <row r="19722" spans="1:1" x14ac:dyDescent="0.2">
      <c r="A19722" s="4"/>
    </row>
    <row r="19723" spans="1:1" x14ac:dyDescent="0.2">
      <c r="A19723" s="4"/>
    </row>
    <row r="19724" spans="1:1" x14ac:dyDescent="0.2">
      <c r="A19724" s="4"/>
    </row>
    <row r="19725" spans="1:1" x14ac:dyDescent="0.2">
      <c r="A19725" s="4"/>
    </row>
    <row r="19726" spans="1:1" x14ac:dyDescent="0.2">
      <c r="A19726" s="4"/>
    </row>
    <row r="19727" spans="1:1" x14ac:dyDescent="0.2">
      <c r="A19727" s="4"/>
    </row>
    <row r="19728" spans="1:1" x14ac:dyDescent="0.2">
      <c r="A19728" s="4"/>
    </row>
    <row r="19729" spans="1:1" x14ac:dyDescent="0.2">
      <c r="A19729" s="4"/>
    </row>
    <row r="19730" spans="1:1" x14ac:dyDescent="0.2">
      <c r="A19730" s="4"/>
    </row>
    <row r="19731" spans="1:1" x14ac:dyDescent="0.2">
      <c r="A19731" s="4"/>
    </row>
    <row r="19732" spans="1:1" x14ac:dyDescent="0.2">
      <c r="A19732" s="4"/>
    </row>
    <row r="19733" spans="1:1" x14ac:dyDescent="0.2">
      <c r="A19733" s="4"/>
    </row>
    <row r="19734" spans="1:1" x14ac:dyDescent="0.2">
      <c r="A19734" s="4"/>
    </row>
    <row r="19735" spans="1:1" x14ac:dyDescent="0.2">
      <c r="A19735" s="4"/>
    </row>
    <row r="19736" spans="1:1" x14ac:dyDescent="0.2">
      <c r="A19736" s="4"/>
    </row>
    <row r="19737" spans="1:1" x14ac:dyDescent="0.2">
      <c r="A19737" s="4"/>
    </row>
    <row r="19738" spans="1:1" x14ac:dyDescent="0.2">
      <c r="A19738" s="4"/>
    </row>
    <row r="19739" spans="1:1" x14ac:dyDescent="0.2">
      <c r="A19739" s="4"/>
    </row>
    <row r="19740" spans="1:1" x14ac:dyDescent="0.2">
      <c r="A19740" s="4"/>
    </row>
    <row r="19741" spans="1:1" x14ac:dyDescent="0.2">
      <c r="A19741" s="4"/>
    </row>
    <row r="19742" spans="1:1" x14ac:dyDescent="0.2">
      <c r="A19742" s="4"/>
    </row>
    <row r="19743" spans="1:1" x14ac:dyDescent="0.2">
      <c r="A19743" s="4"/>
    </row>
    <row r="19744" spans="1:1" x14ac:dyDescent="0.2">
      <c r="A19744" s="4"/>
    </row>
    <row r="19745" spans="1:1" x14ac:dyDescent="0.2">
      <c r="A19745" s="4"/>
    </row>
    <row r="19746" spans="1:1" x14ac:dyDescent="0.2">
      <c r="A19746" s="4"/>
    </row>
    <row r="19747" spans="1:1" x14ac:dyDescent="0.2">
      <c r="A19747" s="4"/>
    </row>
    <row r="19748" spans="1:1" x14ac:dyDescent="0.2">
      <c r="A19748" s="4"/>
    </row>
    <row r="19749" spans="1:1" x14ac:dyDescent="0.2">
      <c r="A19749" s="4"/>
    </row>
    <row r="19750" spans="1:1" x14ac:dyDescent="0.2">
      <c r="A19750" s="4"/>
    </row>
    <row r="19751" spans="1:1" x14ac:dyDescent="0.2">
      <c r="A19751" s="4"/>
    </row>
    <row r="19752" spans="1:1" x14ac:dyDescent="0.2">
      <c r="A19752" s="4"/>
    </row>
    <row r="19753" spans="1:1" x14ac:dyDescent="0.2">
      <c r="A19753" s="4"/>
    </row>
    <row r="19754" spans="1:1" x14ac:dyDescent="0.2">
      <c r="A19754" s="4"/>
    </row>
    <row r="19755" spans="1:1" x14ac:dyDescent="0.2">
      <c r="A19755" s="4"/>
    </row>
    <row r="19756" spans="1:1" x14ac:dyDescent="0.2">
      <c r="A19756" s="4"/>
    </row>
    <row r="19757" spans="1:1" x14ac:dyDescent="0.2">
      <c r="A19757" s="4"/>
    </row>
    <row r="19758" spans="1:1" x14ac:dyDescent="0.2">
      <c r="A19758" s="4"/>
    </row>
    <row r="19759" spans="1:1" x14ac:dyDescent="0.2">
      <c r="A19759" s="4"/>
    </row>
    <row r="19760" spans="1:1" x14ac:dyDescent="0.2">
      <c r="A19760" s="4"/>
    </row>
    <row r="19761" spans="1:1" x14ac:dyDescent="0.2">
      <c r="A19761" s="4"/>
    </row>
    <row r="19762" spans="1:1" x14ac:dyDescent="0.2">
      <c r="A19762" s="4"/>
    </row>
    <row r="19763" spans="1:1" x14ac:dyDescent="0.2">
      <c r="A19763" s="4"/>
    </row>
    <row r="19764" spans="1:1" x14ac:dyDescent="0.2">
      <c r="A19764" s="4"/>
    </row>
    <row r="19765" spans="1:1" x14ac:dyDescent="0.2">
      <c r="A19765" s="4"/>
    </row>
    <row r="19766" spans="1:1" x14ac:dyDescent="0.2">
      <c r="A19766" s="4"/>
    </row>
    <row r="19767" spans="1:1" x14ac:dyDescent="0.2">
      <c r="A19767" s="4"/>
    </row>
    <row r="19768" spans="1:1" x14ac:dyDescent="0.2">
      <c r="A19768" s="4"/>
    </row>
    <row r="19769" spans="1:1" x14ac:dyDescent="0.2">
      <c r="A19769" s="4"/>
    </row>
    <row r="19770" spans="1:1" x14ac:dyDescent="0.2">
      <c r="A19770" s="4"/>
    </row>
    <row r="19771" spans="1:1" x14ac:dyDescent="0.2">
      <c r="A19771" s="4"/>
    </row>
    <row r="19772" spans="1:1" x14ac:dyDescent="0.2">
      <c r="A19772" s="4"/>
    </row>
    <row r="19773" spans="1:1" x14ac:dyDescent="0.2">
      <c r="A19773" s="4"/>
    </row>
    <row r="19774" spans="1:1" x14ac:dyDescent="0.2">
      <c r="A19774" s="4"/>
    </row>
    <row r="19775" spans="1:1" x14ac:dyDescent="0.2">
      <c r="A19775" s="4"/>
    </row>
    <row r="19776" spans="1:1" x14ac:dyDescent="0.2">
      <c r="A19776" s="4"/>
    </row>
    <row r="19777" spans="1:1" x14ac:dyDescent="0.2">
      <c r="A19777" s="4"/>
    </row>
    <row r="19778" spans="1:1" x14ac:dyDescent="0.2">
      <c r="A19778" s="4"/>
    </row>
    <row r="19779" spans="1:1" x14ac:dyDescent="0.2">
      <c r="A19779" s="4"/>
    </row>
    <row r="19780" spans="1:1" x14ac:dyDescent="0.2">
      <c r="A19780" s="4"/>
    </row>
    <row r="19781" spans="1:1" x14ac:dyDescent="0.2">
      <c r="A19781" s="4"/>
    </row>
    <row r="19782" spans="1:1" x14ac:dyDescent="0.2">
      <c r="A19782" s="4"/>
    </row>
    <row r="19783" spans="1:1" x14ac:dyDescent="0.2">
      <c r="A19783" s="4"/>
    </row>
    <row r="19784" spans="1:1" x14ac:dyDescent="0.2">
      <c r="A19784" s="4"/>
    </row>
    <row r="19785" spans="1:1" x14ac:dyDescent="0.2">
      <c r="A19785" s="4"/>
    </row>
    <row r="19786" spans="1:1" x14ac:dyDescent="0.2">
      <c r="A19786" s="4"/>
    </row>
    <row r="19787" spans="1:1" x14ac:dyDescent="0.2">
      <c r="A19787" s="4"/>
    </row>
    <row r="19788" spans="1:1" x14ac:dyDescent="0.2">
      <c r="A19788" s="4"/>
    </row>
    <row r="19789" spans="1:1" x14ac:dyDescent="0.2">
      <c r="A19789" s="4"/>
    </row>
    <row r="19790" spans="1:1" x14ac:dyDescent="0.2">
      <c r="A19790" s="4"/>
    </row>
    <row r="19791" spans="1:1" x14ac:dyDescent="0.2">
      <c r="A19791" s="4"/>
    </row>
    <row r="19792" spans="1:1" x14ac:dyDescent="0.2">
      <c r="A19792" s="4"/>
    </row>
    <row r="19793" spans="1:1" x14ac:dyDescent="0.2">
      <c r="A19793" s="4"/>
    </row>
    <row r="19794" spans="1:1" x14ac:dyDescent="0.2">
      <c r="A19794" s="4"/>
    </row>
    <row r="19795" spans="1:1" x14ac:dyDescent="0.2">
      <c r="A19795" s="4"/>
    </row>
    <row r="19796" spans="1:1" x14ac:dyDescent="0.2">
      <c r="A19796" s="4"/>
    </row>
    <row r="19797" spans="1:1" x14ac:dyDescent="0.2">
      <c r="A19797" s="4"/>
    </row>
    <row r="19798" spans="1:1" x14ac:dyDescent="0.2">
      <c r="A19798" s="4"/>
    </row>
    <row r="19799" spans="1:1" x14ac:dyDescent="0.2">
      <c r="A19799" s="4"/>
    </row>
    <row r="19800" spans="1:1" x14ac:dyDescent="0.2">
      <c r="A19800" s="4"/>
    </row>
    <row r="19801" spans="1:1" x14ac:dyDescent="0.2">
      <c r="A19801" s="4"/>
    </row>
    <row r="19802" spans="1:1" x14ac:dyDescent="0.2">
      <c r="A19802" s="4"/>
    </row>
    <row r="19803" spans="1:1" x14ac:dyDescent="0.2">
      <c r="A19803" s="4"/>
    </row>
    <row r="19804" spans="1:1" x14ac:dyDescent="0.2">
      <c r="A19804" s="4"/>
    </row>
    <row r="19805" spans="1:1" x14ac:dyDescent="0.2">
      <c r="A19805" s="4"/>
    </row>
    <row r="19806" spans="1:1" x14ac:dyDescent="0.2">
      <c r="A19806" s="4"/>
    </row>
    <row r="19807" spans="1:1" x14ac:dyDescent="0.2">
      <c r="A19807" s="4"/>
    </row>
    <row r="19808" spans="1:1" x14ac:dyDescent="0.2">
      <c r="A19808" s="4"/>
    </row>
    <row r="19809" spans="1:1" x14ac:dyDescent="0.2">
      <c r="A19809" s="4"/>
    </row>
    <row r="19810" spans="1:1" x14ac:dyDescent="0.2">
      <c r="A19810" s="4"/>
    </row>
    <row r="19811" spans="1:1" x14ac:dyDescent="0.2">
      <c r="A19811" s="4"/>
    </row>
    <row r="19812" spans="1:1" x14ac:dyDescent="0.2">
      <c r="A19812" s="4"/>
    </row>
    <row r="19813" spans="1:1" x14ac:dyDescent="0.2">
      <c r="A19813" s="4"/>
    </row>
    <row r="19814" spans="1:1" x14ac:dyDescent="0.2">
      <c r="A19814" s="4"/>
    </row>
    <row r="19815" spans="1:1" x14ac:dyDescent="0.2">
      <c r="A19815" s="4"/>
    </row>
    <row r="19816" spans="1:1" x14ac:dyDescent="0.2">
      <c r="A19816" s="4"/>
    </row>
    <row r="19817" spans="1:1" x14ac:dyDescent="0.2">
      <c r="A19817" s="4"/>
    </row>
    <row r="19818" spans="1:1" x14ac:dyDescent="0.2">
      <c r="A19818" s="4"/>
    </row>
    <row r="19819" spans="1:1" x14ac:dyDescent="0.2">
      <c r="A19819" s="4"/>
    </row>
    <row r="19820" spans="1:1" x14ac:dyDescent="0.2">
      <c r="A19820" s="4"/>
    </row>
    <row r="19821" spans="1:1" x14ac:dyDescent="0.2">
      <c r="A19821" s="4"/>
    </row>
    <row r="19822" spans="1:1" x14ac:dyDescent="0.2">
      <c r="A19822" s="4"/>
    </row>
    <row r="19823" spans="1:1" x14ac:dyDescent="0.2">
      <c r="A19823" s="4"/>
    </row>
    <row r="19824" spans="1:1" x14ac:dyDescent="0.2">
      <c r="A19824" s="4"/>
    </row>
    <row r="19825" spans="1:1" x14ac:dyDescent="0.2">
      <c r="A19825" s="4"/>
    </row>
    <row r="19826" spans="1:1" x14ac:dyDescent="0.2">
      <c r="A19826" s="4"/>
    </row>
    <row r="19827" spans="1:1" x14ac:dyDescent="0.2">
      <c r="A19827" s="4"/>
    </row>
    <row r="19828" spans="1:1" x14ac:dyDescent="0.2">
      <c r="A19828" s="4"/>
    </row>
    <row r="19829" spans="1:1" x14ac:dyDescent="0.2">
      <c r="A19829" s="4"/>
    </row>
    <row r="19830" spans="1:1" x14ac:dyDescent="0.2">
      <c r="A19830" s="4"/>
    </row>
    <row r="19831" spans="1:1" x14ac:dyDescent="0.2">
      <c r="A19831" s="4"/>
    </row>
    <row r="19832" spans="1:1" x14ac:dyDescent="0.2">
      <c r="A19832" s="4"/>
    </row>
    <row r="19833" spans="1:1" x14ac:dyDescent="0.2">
      <c r="A19833" s="4"/>
    </row>
    <row r="19834" spans="1:1" x14ac:dyDescent="0.2">
      <c r="A19834" s="4"/>
    </row>
    <row r="19835" spans="1:1" x14ac:dyDescent="0.2">
      <c r="A19835" s="4"/>
    </row>
    <row r="19836" spans="1:1" x14ac:dyDescent="0.2">
      <c r="A19836" s="4"/>
    </row>
    <row r="19837" spans="1:1" x14ac:dyDescent="0.2">
      <c r="A19837" s="4"/>
    </row>
    <row r="19838" spans="1:1" x14ac:dyDescent="0.2">
      <c r="A19838" s="4"/>
    </row>
    <row r="19839" spans="1:1" x14ac:dyDescent="0.2">
      <c r="A19839" s="4"/>
    </row>
    <row r="19840" spans="1:1" x14ac:dyDescent="0.2">
      <c r="A19840" s="4"/>
    </row>
    <row r="19841" spans="1:1" x14ac:dyDescent="0.2">
      <c r="A19841" s="4"/>
    </row>
    <row r="19842" spans="1:1" x14ac:dyDescent="0.2">
      <c r="A19842" s="4"/>
    </row>
    <row r="19843" spans="1:1" x14ac:dyDescent="0.2">
      <c r="A19843" s="4"/>
    </row>
    <row r="19844" spans="1:1" x14ac:dyDescent="0.2">
      <c r="A19844" s="4"/>
    </row>
    <row r="19845" spans="1:1" x14ac:dyDescent="0.2">
      <c r="A19845" s="4"/>
    </row>
    <row r="19846" spans="1:1" x14ac:dyDescent="0.2">
      <c r="A19846" s="4"/>
    </row>
    <row r="19847" spans="1:1" x14ac:dyDescent="0.2">
      <c r="A19847" s="4"/>
    </row>
    <row r="19848" spans="1:1" x14ac:dyDescent="0.2">
      <c r="A19848" s="4"/>
    </row>
    <row r="19849" spans="1:1" x14ac:dyDescent="0.2">
      <c r="A19849" s="4"/>
    </row>
    <row r="19850" spans="1:1" x14ac:dyDescent="0.2">
      <c r="A19850" s="4"/>
    </row>
    <row r="19851" spans="1:1" x14ac:dyDescent="0.2">
      <c r="A19851" s="4"/>
    </row>
    <row r="19852" spans="1:1" x14ac:dyDescent="0.2">
      <c r="A19852" s="4"/>
    </row>
    <row r="19853" spans="1:1" x14ac:dyDescent="0.2">
      <c r="A19853" s="4"/>
    </row>
    <row r="19854" spans="1:1" x14ac:dyDescent="0.2">
      <c r="A19854" s="4"/>
    </row>
    <row r="19855" spans="1:1" x14ac:dyDescent="0.2">
      <c r="A19855" s="4"/>
    </row>
    <row r="19856" spans="1:1" x14ac:dyDescent="0.2">
      <c r="A19856" s="4"/>
    </row>
    <row r="19857" spans="1:1" x14ac:dyDescent="0.2">
      <c r="A19857" s="4"/>
    </row>
    <row r="19858" spans="1:1" x14ac:dyDescent="0.2">
      <c r="A19858" s="4"/>
    </row>
    <row r="19859" spans="1:1" x14ac:dyDescent="0.2">
      <c r="A19859" s="4"/>
    </row>
    <row r="19860" spans="1:1" x14ac:dyDescent="0.2">
      <c r="A19860" s="4"/>
    </row>
    <row r="19861" spans="1:1" x14ac:dyDescent="0.2">
      <c r="A19861" s="4"/>
    </row>
    <row r="19862" spans="1:1" x14ac:dyDescent="0.2">
      <c r="A19862" s="4"/>
    </row>
    <row r="19863" spans="1:1" x14ac:dyDescent="0.2">
      <c r="A19863" s="4"/>
    </row>
    <row r="19864" spans="1:1" x14ac:dyDescent="0.2">
      <c r="A19864" s="4"/>
    </row>
    <row r="19865" spans="1:1" x14ac:dyDescent="0.2">
      <c r="A19865" s="4"/>
    </row>
    <row r="19866" spans="1:1" x14ac:dyDescent="0.2">
      <c r="A19866" s="4"/>
    </row>
    <row r="19867" spans="1:1" x14ac:dyDescent="0.2">
      <c r="A19867" s="4"/>
    </row>
    <row r="19868" spans="1:1" x14ac:dyDescent="0.2">
      <c r="A19868" s="4"/>
    </row>
    <row r="19869" spans="1:1" x14ac:dyDescent="0.2">
      <c r="A19869" s="4"/>
    </row>
    <row r="19870" spans="1:1" x14ac:dyDescent="0.2">
      <c r="A19870" s="4"/>
    </row>
    <row r="19871" spans="1:1" x14ac:dyDescent="0.2">
      <c r="A19871" s="4"/>
    </row>
    <row r="19872" spans="1:1" x14ac:dyDescent="0.2">
      <c r="A19872" s="4"/>
    </row>
    <row r="19873" spans="1:1" x14ac:dyDescent="0.2">
      <c r="A19873" s="4"/>
    </row>
    <row r="19874" spans="1:1" x14ac:dyDescent="0.2">
      <c r="A19874" s="4"/>
    </row>
    <row r="19875" spans="1:1" x14ac:dyDescent="0.2">
      <c r="A19875" s="4"/>
    </row>
    <row r="19876" spans="1:1" x14ac:dyDescent="0.2">
      <c r="A19876" s="4"/>
    </row>
    <row r="19877" spans="1:1" x14ac:dyDescent="0.2">
      <c r="A19877" s="4"/>
    </row>
    <row r="19878" spans="1:1" x14ac:dyDescent="0.2">
      <c r="A19878" s="4"/>
    </row>
    <row r="19879" spans="1:1" x14ac:dyDescent="0.2">
      <c r="A19879" s="4"/>
    </row>
    <row r="19880" spans="1:1" x14ac:dyDescent="0.2">
      <c r="A19880" s="4"/>
    </row>
    <row r="19881" spans="1:1" x14ac:dyDescent="0.2">
      <c r="A19881" s="4"/>
    </row>
    <row r="19882" spans="1:1" x14ac:dyDescent="0.2">
      <c r="A19882" s="4"/>
    </row>
    <row r="19883" spans="1:1" x14ac:dyDescent="0.2">
      <c r="A19883" s="4"/>
    </row>
    <row r="19884" spans="1:1" x14ac:dyDescent="0.2">
      <c r="A19884" s="4"/>
    </row>
    <row r="19885" spans="1:1" x14ac:dyDescent="0.2">
      <c r="A19885" s="4"/>
    </row>
    <row r="19886" spans="1:1" x14ac:dyDescent="0.2">
      <c r="A19886" s="4"/>
    </row>
    <row r="19887" spans="1:1" x14ac:dyDescent="0.2">
      <c r="A19887" s="4"/>
    </row>
    <row r="19888" spans="1:1" x14ac:dyDescent="0.2">
      <c r="A19888" s="4"/>
    </row>
    <row r="19889" spans="1:1" x14ac:dyDescent="0.2">
      <c r="A19889" s="4"/>
    </row>
    <row r="19890" spans="1:1" x14ac:dyDescent="0.2">
      <c r="A19890" s="4"/>
    </row>
    <row r="19891" spans="1:1" x14ac:dyDescent="0.2">
      <c r="A19891" s="4"/>
    </row>
    <row r="19892" spans="1:1" x14ac:dyDescent="0.2">
      <c r="A19892" s="4"/>
    </row>
    <row r="19893" spans="1:1" x14ac:dyDescent="0.2">
      <c r="A19893" s="4"/>
    </row>
    <row r="19894" spans="1:1" x14ac:dyDescent="0.2">
      <c r="A19894" s="4"/>
    </row>
    <row r="19895" spans="1:1" x14ac:dyDescent="0.2">
      <c r="A19895" s="4"/>
    </row>
    <row r="19896" spans="1:1" x14ac:dyDescent="0.2">
      <c r="A19896" s="4"/>
    </row>
    <row r="19897" spans="1:1" x14ac:dyDescent="0.2">
      <c r="A19897" s="4"/>
    </row>
    <row r="19898" spans="1:1" x14ac:dyDescent="0.2">
      <c r="A19898" s="4"/>
    </row>
    <row r="19899" spans="1:1" x14ac:dyDescent="0.2">
      <c r="A19899" s="4"/>
    </row>
    <row r="19900" spans="1:1" x14ac:dyDescent="0.2">
      <c r="A19900" s="4"/>
    </row>
    <row r="19901" spans="1:1" x14ac:dyDescent="0.2">
      <c r="A19901" s="4"/>
    </row>
    <row r="19902" spans="1:1" x14ac:dyDescent="0.2">
      <c r="A19902" s="4"/>
    </row>
    <row r="19903" spans="1:1" x14ac:dyDescent="0.2">
      <c r="A19903" s="4"/>
    </row>
    <row r="19904" spans="1:1" x14ac:dyDescent="0.2">
      <c r="A19904" s="4"/>
    </row>
    <row r="19905" spans="1:1" x14ac:dyDescent="0.2">
      <c r="A19905" s="4"/>
    </row>
    <row r="19906" spans="1:1" x14ac:dyDescent="0.2">
      <c r="A19906" s="4"/>
    </row>
    <row r="19907" spans="1:1" x14ac:dyDescent="0.2">
      <c r="A19907" s="4"/>
    </row>
    <row r="19908" spans="1:1" x14ac:dyDescent="0.2">
      <c r="A19908" s="4"/>
    </row>
    <row r="19909" spans="1:1" x14ac:dyDescent="0.2">
      <c r="A19909" s="4"/>
    </row>
    <row r="19910" spans="1:1" x14ac:dyDescent="0.2">
      <c r="A19910" s="4"/>
    </row>
    <row r="19911" spans="1:1" x14ac:dyDescent="0.2">
      <c r="A19911" s="4"/>
    </row>
    <row r="19912" spans="1:1" x14ac:dyDescent="0.2">
      <c r="A19912" s="4"/>
    </row>
    <row r="19913" spans="1:1" x14ac:dyDescent="0.2">
      <c r="A19913" s="4"/>
    </row>
    <row r="19914" spans="1:1" x14ac:dyDescent="0.2">
      <c r="A19914" s="4"/>
    </row>
    <row r="19915" spans="1:1" x14ac:dyDescent="0.2">
      <c r="A19915" s="4"/>
    </row>
    <row r="19916" spans="1:1" x14ac:dyDescent="0.2">
      <c r="A19916" s="4"/>
    </row>
    <row r="19917" spans="1:1" x14ac:dyDescent="0.2">
      <c r="A19917" s="4"/>
    </row>
    <row r="19918" spans="1:1" x14ac:dyDescent="0.2">
      <c r="A19918" s="4"/>
    </row>
    <row r="19919" spans="1:1" x14ac:dyDescent="0.2">
      <c r="A19919" s="4"/>
    </row>
    <row r="19920" spans="1:1" x14ac:dyDescent="0.2">
      <c r="A19920" s="4"/>
    </row>
    <row r="19921" spans="1:1" x14ac:dyDescent="0.2">
      <c r="A19921" s="4"/>
    </row>
    <row r="19922" spans="1:1" x14ac:dyDescent="0.2">
      <c r="A19922" s="4"/>
    </row>
    <row r="19923" spans="1:1" x14ac:dyDescent="0.2">
      <c r="A19923" s="4"/>
    </row>
    <row r="19924" spans="1:1" x14ac:dyDescent="0.2">
      <c r="A19924" s="4"/>
    </row>
    <row r="19925" spans="1:1" x14ac:dyDescent="0.2">
      <c r="A19925" s="4"/>
    </row>
    <row r="19926" spans="1:1" x14ac:dyDescent="0.2">
      <c r="A19926" s="4"/>
    </row>
    <row r="19927" spans="1:1" x14ac:dyDescent="0.2">
      <c r="A19927" s="4"/>
    </row>
    <row r="19928" spans="1:1" x14ac:dyDescent="0.2">
      <c r="A19928" s="4"/>
    </row>
    <row r="19929" spans="1:1" x14ac:dyDescent="0.2">
      <c r="A19929" s="4"/>
    </row>
    <row r="19930" spans="1:1" x14ac:dyDescent="0.2">
      <c r="A19930" s="4"/>
    </row>
    <row r="19931" spans="1:1" x14ac:dyDescent="0.2">
      <c r="A19931" s="4"/>
    </row>
    <row r="19932" spans="1:1" x14ac:dyDescent="0.2">
      <c r="A19932" s="4"/>
    </row>
    <row r="19933" spans="1:1" x14ac:dyDescent="0.2">
      <c r="A19933" s="4"/>
    </row>
    <row r="19934" spans="1:1" x14ac:dyDescent="0.2">
      <c r="A19934" s="4"/>
    </row>
    <row r="19935" spans="1:1" x14ac:dyDescent="0.2">
      <c r="A19935" s="4"/>
    </row>
    <row r="19936" spans="1:1" x14ac:dyDescent="0.2">
      <c r="A19936" s="4"/>
    </row>
    <row r="19937" spans="1:1" x14ac:dyDescent="0.2">
      <c r="A19937" s="4"/>
    </row>
    <row r="19938" spans="1:1" x14ac:dyDescent="0.2">
      <c r="A19938" s="4"/>
    </row>
    <row r="19939" spans="1:1" x14ac:dyDescent="0.2">
      <c r="A19939" s="4"/>
    </row>
    <row r="19940" spans="1:1" x14ac:dyDescent="0.2">
      <c r="A19940" s="4"/>
    </row>
    <row r="19941" spans="1:1" x14ac:dyDescent="0.2">
      <c r="A19941" s="4"/>
    </row>
    <row r="19942" spans="1:1" x14ac:dyDescent="0.2">
      <c r="A19942" s="4"/>
    </row>
    <row r="19943" spans="1:1" x14ac:dyDescent="0.2">
      <c r="A19943" s="4"/>
    </row>
    <row r="19944" spans="1:1" x14ac:dyDescent="0.2">
      <c r="A19944" s="4"/>
    </row>
    <row r="19945" spans="1:1" x14ac:dyDescent="0.2">
      <c r="A19945" s="4"/>
    </row>
    <row r="19946" spans="1:1" x14ac:dyDescent="0.2">
      <c r="A19946" s="4"/>
    </row>
    <row r="19947" spans="1:1" x14ac:dyDescent="0.2">
      <c r="A19947" s="4"/>
    </row>
    <row r="19948" spans="1:1" x14ac:dyDescent="0.2">
      <c r="A19948" s="4"/>
    </row>
    <row r="19949" spans="1:1" x14ac:dyDescent="0.2">
      <c r="A19949" s="4"/>
    </row>
    <row r="19950" spans="1:1" x14ac:dyDescent="0.2">
      <c r="A19950" s="4"/>
    </row>
    <row r="19951" spans="1:1" x14ac:dyDescent="0.2">
      <c r="A19951" s="4"/>
    </row>
    <row r="19952" spans="1:1" x14ac:dyDescent="0.2">
      <c r="A19952" s="4"/>
    </row>
    <row r="19953" spans="1:1" x14ac:dyDescent="0.2">
      <c r="A19953" s="4"/>
    </row>
    <row r="19954" spans="1:1" x14ac:dyDescent="0.2">
      <c r="A19954" s="4"/>
    </row>
    <row r="19955" spans="1:1" x14ac:dyDescent="0.2">
      <c r="A19955" s="4"/>
    </row>
    <row r="19956" spans="1:1" x14ac:dyDescent="0.2">
      <c r="A19956" s="4"/>
    </row>
    <row r="19957" spans="1:1" x14ac:dyDescent="0.2">
      <c r="A19957" s="4"/>
    </row>
    <row r="19958" spans="1:1" x14ac:dyDescent="0.2">
      <c r="A19958" s="4"/>
    </row>
    <row r="19959" spans="1:1" x14ac:dyDescent="0.2">
      <c r="A19959" s="4"/>
    </row>
    <row r="19960" spans="1:1" x14ac:dyDescent="0.2">
      <c r="A19960" s="4"/>
    </row>
    <row r="19961" spans="1:1" x14ac:dyDescent="0.2">
      <c r="A19961" s="4"/>
    </row>
    <row r="19962" spans="1:1" x14ac:dyDescent="0.2">
      <c r="A19962" s="4"/>
    </row>
    <row r="19963" spans="1:1" x14ac:dyDescent="0.2">
      <c r="A19963" s="4"/>
    </row>
    <row r="19964" spans="1:1" x14ac:dyDescent="0.2">
      <c r="A19964" s="4"/>
    </row>
    <row r="19965" spans="1:1" x14ac:dyDescent="0.2">
      <c r="A19965" s="4"/>
    </row>
    <row r="19966" spans="1:1" x14ac:dyDescent="0.2">
      <c r="A19966" s="4"/>
    </row>
    <row r="19967" spans="1:1" x14ac:dyDescent="0.2">
      <c r="A19967" s="4"/>
    </row>
    <row r="19968" spans="1:1" x14ac:dyDescent="0.2">
      <c r="A19968" s="4"/>
    </row>
    <row r="19969" spans="1:1" x14ac:dyDescent="0.2">
      <c r="A19969" s="4"/>
    </row>
    <row r="19970" spans="1:1" x14ac:dyDescent="0.2">
      <c r="A19970" s="4"/>
    </row>
    <row r="19971" spans="1:1" x14ac:dyDescent="0.2">
      <c r="A19971" s="4"/>
    </row>
    <row r="19972" spans="1:1" x14ac:dyDescent="0.2">
      <c r="A19972" s="4"/>
    </row>
    <row r="19973" spans="1:1" x14ac:dyDescent="0.2">
      <c r="A19973" s="4"/>
    </row>
    <row r="19974" spans="1:1" x14ac:dyDescent="0.2">
      <c r="A19974" s="4"/>
    </row>
    <row r="19975" spans="1:1" x14ac:dyDescent="0.2">
      <c r="A19975" s="4"/>
    </row>
    <row r="19976" spans="1:1" x14ac:dyDescent="0.2">
      <c r="A19976" s="4"/>
    </row>
    <row r="19977" spans="1:1" x14ac:dyDescent="0.2">
      <c r="A19977" s="4"/>
    </row>
    <row r="19978" spans="1:1" x14ac:dyDescent="0.2">
      <c r="A19978" s="4"/>
    </row>
    <row r="19979" spans="1:1" x14ac:dyDescent="0.2">
      <c r="A19979" s="4"/>
    </row>
    <row r="19980" spans="1:1" x14ac:dyDescent="0.2">
      <c r="A19980" s="4"/>
    </row>
    <row r="19981" spans="1:1" x14ac:dyDescent="0.2">
      <c r="A19981" s="4"/>
    </row>
    <row r="19982" spans="1:1" x14ac:dyDescent="0.2">
      <c r="A19982" s="4"/>
    </row>
    <row r="19983" spans="1:1" x14ac:dyDescent="0.2">
      <c r="A19983" s="4"/>
    </row>
    <row r="19984" spans="1:1" x14ac:dyDescent="0.2">
      <c r="A19984" s="4"/>
    </row>
    <row r="19985" spans="1:1" x14ac:dyDescent="0.2">
      <c r="A19985" s="4"/>
    </row>
    <row r="19986" spans="1:1" x14ac:dyDescent="0.2">
      <c r="A19986" s="4"/>
    </row>
    <row r="19987" spans="1:1" x14ac:dyDescent="0.2">
      <c r="A19987" s="4"/>
    </row>
    <row r="19988" spans="1:1" x14ac:dyDescent="0.2">
      <c r="A19988" s="4"/>
    </row>
    <row r="19989" spans="1:1" x14ac:dyDescent="0.2">
      <c r="A19989" s="4"/>
    </row>
    <row r="19990" spans="1:1" x14ac:dyDescent="0.2">
      <c r="A19990" s="4"/>
    </row>
    <row r="19991" spans="1:1" x14ac:dyDescent="0.2">
      <c r="A19991" s="4"/>
    </row>
    <row r="19992" spans="1:1" x14ac:dyDescent="0.2">
      <c r="A19992" s="4"/>
    </row>
    <row r="19993" spans="1:1" x14ac:dyDescent="0.2">
      <c r="A19993" s="4"/>
    </row>
    <row r="19994" spans="1:1" x14ac:dyDescent="0.2">
      <c r="A19994" s="4"/>
    </row>
    <row r="19995" spans="1:1" x14ac:dyDescent="0.2">
      <c r="A19995" s="4"/>
    </row>
    <row r="19996" spans="1:1" x14ac:dyDescent="0.2">
      <c r="A19996" s="4"/>
    </row>
    <row r="19997" spans="1:1" x14ac:dyDescent="0.2">
      <c r="A19997" s="4"/>
    </row>
    <row r="19998" spans="1:1" x14ac:dyDescent="0.2">
      <c r="A19998" s="4"/>
    </row>
    <row r="19999" spans="1:1" x14ac:dyDescent="0.2">
      <c r="A19999" s="4"/>
    </row>
    <row r="20000" spans="1:1" x14ac:dyDescent="0.2">
      <c r="A20000" s="4"/>
    </row>
    <row r="20001" spans="1:1" x14ac:dyDescent="0.2">
      <c r="A20001" s="4"/>
    </row>
    <row r="20002" spans="1:1" x14ac:dyDescent="0.2">
      <c r="A20002" s="4"/>
    </row>
    <row r="20003" spans="1:1" x14ac:dyDescent="0.2">
      <c r="A20003" s="4"/>
    </row>
    <row r="20004" spans="1:1" x14ac:dyDescent="0.2">
      <c r="A20004" s="4"/>
    </row>
    <row r="20005" spans="1:1" x14ac:dyDescent="0.2">
      <c r="A20005" s="4"/>
    </row>
    <row r="20006" spans="1:1" x14ac:dyDescent="0.2">
      <c r="A20006" s="4"/>
    </row>
    <row r="20007" spans="1:1" x14ac:dyDescent="0.2">
      <c r="A20007" s="4"/>
    </row>
    <row r="20008" spans="1:1" x14ac:dyDescent="0.2">
      <c r="A20008" s="4"/>
    </row>
    <row r="20009" spans="1:1" x14ac:dyDescent="0.2">
      <c r="A20009" s="4"/>
    </row>
    <row r="20010" spans="1:1" x14ac:dyDescent="0.2">
      <c r="A20010" s="4"/>
    </row>
    <row r="20011" spans="1:1" x14ac:dyDescent="0.2">
      <c r="A20011" s="4"/>
    </row>
    <row r="20012" spans="1:1" x14ac:dyDescent="0.2">
      <c r="A20012" s="4"/>
    </row>
    <row r="20013" spans="1:1" x14ac:dyDescent="0.2">
      <c r="A20013" s="4"/>
    </row>
    <row r="20014" spans="1:1" x14ac:dyDescent="0.2">
      <c r="A20014" s="4"/>
    </row>
    <row r="20015" spans="1:1" x14ac:dyDescent="0.2">
      <c r="A20015" s="4"/>
    </row>
    <row r="20016" spans="1:1" x14ac:dyDescent="0.2">
      <c r="A20016" s="4"/>
    </row>
    <row r="20017" spans="1:1" x14ac:dyDescent="0.2">
      <c r="A20017" s="4"/>
    </row>
    <row r="20018" spans="1:1" x14ac:dyDescent="0.2">
      <c r="A20018" s="4"/>
    </row>
    <row r="20019" spans="1:1" x14ac:dyDescent="0.2">
      <c r="A20019" s="4"/>
    </row>
    <row r="20020" spans="1:1" x14ac:dyDescent="0.2">
      <c r="A20020" s="4"/>
    </row>
    <row r="20021" spans="1:1" x14ac:dyDescent="0.2">
      <c r="A20021" s="4"/>
    </row>
    <row r="20022" spans="1:1" x14ac:dyDescent="0.2">
      <c r="A20022" s="4"/>
    </row>
    <row r="20023" spans="1:1" x14ac:dyDescent="0.2">
      <c r="A20023" s="4"/>
    </row>
    <row r="20024" spans="1:1" x14ac:dyDescent="0.2">
      <c r="A20024" s="4"/>
    </row>
    <row r="20025" spans="1:1" x14ac:dyDescent="0.2">
      <c r="A20025" s="4"/>
    </row>
    <row r="20026" spans="1:1" x14ac:dyDescent="0.2">
      <c r="A20026" s="4"/>
    </row>
    <row r="20027" spans="1:1" x14ac:dyDescent="0.2">
      <c r="A20027" s="4"/>
    </row>
    <row r="20028" spans="1:1" x14ac:dyDescent="0.2">
      <c r="A20028" s="4"/>
    </row>
    <row r="20029" spans="1:1" x14ac:dyDescent="0.2">
      <c r="A20029" s="4"/>
    </row>
    <row r="20030" spans="1:1" x14ac:dyDescent="0.2">
      <c r="A20030" s="4"/>
    </row>
    <row r="20031" spans="1:1" x14ac:dyDescent="0.2">
      <c r="A20031" s="4"/>
    </row>
    <row r="20032" spans="1:1" x14ac:dyDescent="0.2">
      <c r="A20032" s="4"/>
    </row>
    <row r="20033" spans="1:1" x14ac:dyDescent="0.2">
      <c r="A20033" s="4"/>
    </row>
    <row r="20034" spans="1:1" x14ac:dyDescent="0.2">
      <c r="A20034" s="4"/>
    </row>
    <row r="20035" spans="1:1" x14ac:dyDescent="0.2">
      <c r="A20035" s="4"/>
    </row>
    <row r="20036" spans="1:1" x14ac:dyDescent="0.2">
      <c r="A20036" s="4"/>
    </row>
    <row r="20037" spans="1:1" x14ac:dyDescent="0.2">
      <c r="A20037" s="4"/>
    </row>
    <row r="20038" spans="1:1" x14ac:dyDescent="0.2">
      <c r="A20038" s="4"/>
    </row>
    <row r="20039" spans="1:1" x14ac:dyDescent="0.2">
      <c r="A20039" s="4"/>
    </row>
    <row r="20040" spans="1:1" x14ac:dyDescent="0.2">
      <c r="A20040" s="4"/>
    </row>
    <row r="20041" spans="1:1" x14ac:dyDescent="0.2">
      <c r="A20041" s="4"/>
    </row>
    <row r="20042" spans="1:1" x14ac:dyDescent="0.2">
      <c r="A20042" s="4"/>
    </row>
    <row r="20043" spans="1:1" x14ac:dyDescent="0.2">
      <c r="A20043" s="4"/>
    </row>
    <row r="20044" spans="1:1" x14ac:dyDescent="0.2">
      <c r="A20044" s="4"/>
    </row>
    <row r="20045" spans="1:1" x14ac:dyDescent="0.2">
      <c r="A20045" s="4"/>
    </row>
    <row r="20046" spans="1:1" x14ac:dyDescent="0.2">
      <c r="A20046" s="4"/>
    </row>
    <row r="20047" spans="1:1" x14ac:dyDescent="0.2">
      <c r="A20047" s="4"/>
    </row>
    <row r="20048" spans="1:1" x14ac:dyDescent="0.2">
      <c r="A20048" s="4"/>
    </row>
    <row r="20049" spans="1:1" x14ac:dyDescent="0.2">
      <c r="A20049" s="4"/>
    </row>
    <row r="20050" spans="1:1" x14ac:dyDescent="0.2">
      <c r="A20050" s="4"/>
    </row>
    <row r="20051" spans="1:1" x14ac:dyDescent="0.2">
      <c r="A20051" s="4"/>
    </row>
    <row r="20052" spans="1:1" x14ac:dyDescent="0.2">
      <c r="A20052" s="4"/>
    </row>
    <row r="20053" spans="1:1" x14ac:dyDescent="0.2">
      <c r="A20053" s="4"/>
    </row>
    <row r="20054" spans="1:1" x14ac:dyDescent="0.2">
      <c r="A20054" s="4"/>
    </row>
    <row r="20055" spans="1:1" x14ac:dyDescent="0.2">
      <c r="A20055" s="4"/>
    </row>
    <row r="20056" spans="1:1" x14ac:dyDescent="0.2">
      <c r="A20056" s="4"/>
    </row>
    <row r="20057" spans="1:1" x14ac:dyDescent="0.2">
      <c r="A20057" s="4"/>
    </row>
    <row r="20058" spans="1:1" x14ac:dyDescent="0.2">
      <c r="A20058" s="4"/>
    </row>
    <row r="20059" spans="1:1" x14ac:dyDescent="0.2">
      <c r="A20059" s="4"/>
    </row>
    <row r="20060" spans="1:1" x14ac:dyDescent="0.2">
      <c r="A20060" s="4"/>
    </row>
    <row r="20061" spans="1:1" x14ac:dyDescent="0.2">
      <c r="A20061" s="4"/>
    </row>
    <row r="20062" spans="1:1" x14ac:dyDescent="0.2">
      <c r="A20062" s="4"/>
    </row>
    <row r="20063" spans="1:1" x14ac:dyDescent="0.2">
      <c r="A20063" s="4"/>
    </row>
    <row r="20064" spans="1:1" x14ac:dyDescent="0.2">
      <c r="A20064" s="4"/>
    </row>
    <row r="20065" spans="1:1" x14ac:dyDescent="0.2">
      <c r="A20065" s="4"/>
    </row>
    <row r="20066" spans="1:1" x14ac:dyDescent="0.2">
      <c r="A20066" s="4"/>
    </row>
    <row r="20067" spans="1:1" x14ac:dyDescent="0.2">
      <c r="A20067" s="4"/>
    </row>
    <row r="20068" spans="1:1" x14ac:dyDescent="0.2">
      <c r="A20068" s="4"/>
    </row>
    <row r="20069" spans="1:1" x14ac:dyDescent="0.2">
      <c r="A20069" s="4"/>
    </row>
    <row r="20070" spans="1:1" x14ac:dyDescent="0.2">
      <c r="A20070" s="4"/>
    </row>
    <row r="20071" spans="1:1" x14ac:dyDescent="0.2">
      <c r="A20071" s="4"/>
    </row>
    <row r="20072" spans="1:1" x14ac:dyDescent="0.2">
      <c r="A20072" s="4"/>
    </row>
    <row r="20073" spans="1:1" x14ac:dyDescent="0.2">
      <c r="A20073" s="4"/>
    </row>
    <row r="20074" spans="1:1" x14ac:dyDescent="0.2">
      <c r="A20074" s="4"/>
    </row>
    <row r="20075" spans="1:1" x14ac:dyDescent="0.2">
      <c r="A20075" s="4"/>
    </row>
    <row r="20076" spans="1:1" x14ac:dyDescent="0.2">
      <c r="A20076" s="4"/>
    </row>
    <row r="20077" spans="1:1" x14ac:dyDescent="0.2">
      <c r="A20077" s="4"/>
    </row>
    <row r="20078" spans="1:1" x14ac:dyDescent="0.2">
      <c r="A20078" s="4"/>
    </row>
    <row r="20079" spans="1:1" x14ac:dyDescent="0.2">
      <c r="A20079" s="4"/>
    </row>
    <row r="20080" spans="1:1" x14ac:dyDescent="0.2">
      <c r="A20080" s="4"/>
    </row>
    <row r="20081" spans="1:1" x14ac:dyDescent="0.2">
      <c r="A20081" s="4"/>
    </row>
    <row r="20082" spans="1:1" x14ac:dyDescent="0.2">
      <c r="A20082" s="4"/>
    </row>
    <row r="20083" spans="1:1" x14ac:dyDescent="0.2">
      <c r="A20083" s="4"/>
    </row>
    <row r="20084" spans="1:1" x14ac:dyDescent="0.2">
      <c r="A20084" s="4"/>
    </row>
    <row r="20085" spans="1:1" x14ac:dyDescent="0.2">
      <c r="A20085" s="4"/>
    </row>
    <row r="20086" spans="1:1" x14ac:dyDescent="0.2">
      <c r="A20086" s="4"/>
    </row>
    <row r="20087" spans="1:1" x14ac:dyDescent="0.2">
      <c r="A20087" s="4"/>
    </row>
    <row r="20088" spans="1:1" x14ac:dyDescent="0.2">
      <c r="A20088" s="4"/>
    </row>
    <row r="20089" spans="1:1" x14ac:dyDescent="0.2">
      <c r="A20089" s="4"/>
    </row>
    <row r="20090" spans="1:1" x14ac:dyDescent="0.2">
      <c r="A20090" s="4"/>
    </row>
    <row r="20091" spans="1:1" x14ac:dyDescent="0.2">
      <c r="A20091" s="4"/>
    </row>
    <row r="20092" spans="1:1" x14ac:dyDescent="0.2">
      <c r="A20092" s="4"/>
    </row>
    <row r="20093" spans="1:1" x14ac:dyDescent="0.2">
      <c r="A20093" s="4"/>
    </row>
    <row r="20094" spans="1:1" x14ac:dyDescent="0.2">
      <c r="A20094" s="4"/>
    </row>
    <row r="20095" spans="1:1" x14ac:dyDescent="0.2">
      <c r="A20095" s="4"/>
    </row>
    <row r="20096" spans="1:1" x14ac:dyDescent="0.2">
      <c r="A20096" s="4"/>
    </row>
    <row r="20097" spans="1:1" x14ac:dyDescent="0.2">
      <c r="A20097" s="4"/>
    </row>
    <row r="20098" spans="1:1" x14ac:dyDescent="0.2">
      <c r="A20098" s="4"/>
    </row>
    <row r="20099" spans="1:1" x14ac:dyDescent="0.2">
      <c r="A20099" s="4"/>
    </row>
    <row r="20100" spans="1:1" x14ac:dyDescent="0.2">
      <c r="A20100" s="4"/>
    </row>
    <row r="20101" spans="1:1" x14ac:dyDescent="0.2">
      <c r="A20101" s="4"/>
    </row>
    <row r="20102" spans="1:1" x14ac:dyDescent="0.2">
      <c r="A20102" s="4"/>
    </row>
    <row r="20103" spans="1:1" x14ac:dyDescent="0.2">
      <c r="A20103" s="4"/>
    </row>
    <row r="20104" spans="1:1" x14ac:dyDescent="0.2">
      <c r="A20104" s="4"/>
    </row>
    <row r="20105" spans="1:1" x14ac:dyDescent="0.2">
      <c r="A20105" s="4"/>
    </row>
    <row r="20106" spans="1:1" x14ac:dyDescent="0.2">
      <c r="A20106" s="4"/>
    </row>
    <row r="20107" spans="1:1" x14ac:dyDescent="0.2">
      <c r="A20107" s="4"/>
    </row>
    <row r="20108" spans="1:1" x14ac:dyDescent="0.2">
      <c r="A20108" s="4"/>
    </row>
    <row r="20109" spans="1:1" x14ac:dyDescent="0.2">
      <c r="A20109" s="4"/>
    </row>
    <row r="20110" spans="1:1" x14ac:dyDescent="0.2">
      <c r="A20110" s="4"/>
    </row>
    <row r="20111" spans="1:1" x14ac:dyDescent="0.2">
      <c r="A20111" s="4"/>
    </row>
    <row r="20112" spans="1:1" x14ac:dyDescent="0.2">
      <c r="A20112" s="4"/>
    </row>
    <row r="20113" spans="1:1" x14ac:dyDescent="0.2">
      <c r="A20113" s="4"/>
    </row>
    <row r="20114" spans="1:1" x14ac:dyDescent="0.2">
      <c r="A20114" s="4"/>
    </row>
    <row r="20115" spans="1:1" x14ac:dyDescent="0.2">
      <c r="A20115" s="4"/>
    </row>
    <row r="20116" spans="1:1" x14ac:dyDescent="0.2">
      <c r="A20116" s="4"/>
    </row>
    <row r="20117" spans="1:1" x14ac:dyDescent="0.2">
      <c r="A20117" s="4"/>
    </row>
    <row r="20118" spans="1:1" x14ac:dyDescent="0.2">
      <c r="A20118" s="4"/>
    </row>
    <row r="20119" spans="1:1" x14ac:dyDescent="0.2">
      <c r="A20119" s="4"/>
    </row>
    <row r="20120" spans="1:1" x14ac:dyDescent="0.2">
      <c r="A20120" s="4"/>
    </row>
    <row r="20121" spans="1:1" x14ac:dyDescent="0.2">
      <c r="A20121" s="4"/>
    </row>
    <row r="20122" spans="1:1" x14ac:dyDescent="0.2">
      <c r="A20122" s="4"/>
    </row>
    <row r="20123" spans="1:1" x14ac:dyDescent="0.2">
      <c r="A20123" s="4"/>
    </row>
    <row r="20124" spans="1:1" x14ac:dyDescent="0.2">
      <c r="A20124" s="4"/>
    </row>
    <row r="20125" spans="1:1" x14ac:dyDescent="0.2">
      <c r="A20125" s="4"/>
    </row>
    <row r="20126" spans="1:1" x14ac:dyDescent="0.2">
      <c r="A20126" s="4"/>
    </row>
    <row r="20127" spans="1:1" x14ac:dyDescent="0.2">
      <c r="A20127" s="4"/>
    </row>
    <row r="20128" spans="1:1" x14ac:dyDescent="0.2">
      <c r="A20128" s="4"/>
    </row>
    <row r="20129" spans="1:1" x14ac:dyDescent="0.2">
      <c r="A20129" s="4"/>
    </row>
    <row r="20130" spans="1:1" x14ac:dyDescent="0.2">
      <c r="A20130" s="4"/>
    </row>
    <row r="20131" spans="1:1" x14ac:dyDescent="0.2">
      <c r="A20131" s="4"/>
    </row>
    <row r="20132" spans="1:1" x14ac:dyDescent="0.2">
      <c r="A20132" s="4"/>
    </row>
    <row r="20133" spans="1:1" x14ac:dyDescent="0.2">
      <c r="A20133" s="4"/>
    </row>
    <row r="20134" spans="1:1" x14ac:dyDescent="0.2">
      <c r="A20134" s="4"/>
    </row>
    <row r="20135" spans="1:1" x14ac:dyDescent="0.2">
      <c r="A20135" s="4"/>
    </row>
    <row r="20136" spans="1:1" x14ac:dyDescent="0.2">
      <c r="A20136" s="4"/>
    </row>
    <row r="20137" spans="1:1" x14ac:dyDescent="0.2">
      <c r="A20137" s="4"/>
    </row>
    <row r="20138" spans="1:1" x14ac:dyDescent="0.2">
      <c r="A20138" s="4"/>
    </row>
    <row r="20139" spans="1:1" x14ac:dyDescent="0.2">
      <c r="A20139" s="4"/>
    </row>
    <row r="20140" spans="1:1" x14ac:dyDescent="0.2">
      <c r="A20140" s="4"/>
    </row>
    <row r="20141" spans="1:1" x14ac:dyDescent="0.2">
      <c r="A20141" s="4"/>
    </row>
    <row r="20142" spans="1:1" x14ac:dyDescent="0.2">
      <c r="A20142" s="4"/>
    </row>
    <row r="20143" spans="1:1" x14ac:dyDescent="0.2">
      <c r="A20143" s="4"/>
    </row>
    <row r="20144" spans="1:1" x14ac:dyDescent="0.2">
      <c r="A20144" s="4"/>
    </row>
    <row r="20145" spans="1:1" x14ac:dyDescent="0.2">
      <c r="A20145" s="4"/>
    </row>
    <row r="20146" spans="1:1" x14ac:dyDescent="0.2">
      <c r="A20146" s="4"/>
    </row>
    <row r="20147" spans="1:1" x14ac:dyDescent="0.2">
      <c r="A20147" s="4"/>
    </row>
    <row r="20148" spans="1:1" x14ac:dyDescent="0.2">
      <c r="A20148" s="4"/>
    </row>
    <row r="20149" spans="1:1" x14ac:dyDescent="0.2">
      <c r="A20149" s="4"/>
    </row>
    <row r="20150" spans="1:1" x14ac:dyDescent="0.2">
      <c r="A20150" s="4"/>
    </row>
    <row r="20151" spans="1:1" x14ac:dyDescent="0.2">
      <c r="A20151" s="4"/>
    </row>
    <row r="20152" spans="1:1" x14ac:dyDescent="0.2">
      <c r="A20152" s="4"/>
    </row>
    <row r="20153" spans="1:1" x14ac:dyDescent="0.2">
      <c r="A20153" s="4"/>
    </row>
    <row r="20154" spans="1:1" x14ac:dyDescent="0.2">
      <c r="A20154" s="4"/>
    </row>
    <row r="20155" spans="1:1" x14ac:dyDescent="0.2">
      <c r="A20155" s="4"/>
    </row>
    <row r="20156" spans="1:1" x14ac:dyDescent="0.2">
      <c r="A20156" s="4"/>
    </row>
    <row r="20157" spans="1:1" x14ac:dyDescent="0.2">
      <c r="A20157" s="4"/>
    </row>
    <row r="20158" spans="1:1" x14ac:dyDescent="0.2">
      <c r="A20158" s="4"/>
    </row>
    <row r="20159" spans="1:1" x14ac:dyDescent="0.2">
      <c r="A20159" s="4"/>
    </row>
    <row r="20160" spans="1:1" x14ac:dyDescent="0.2">
      <c r="A20160" s="4"/>
    </row>
    <row r="20161" spans="1:1" x14ac:dyDescent="0.2">
      <c r="A20161" s="4"/>
    </row>
    <row r="20162" spans="1:1" x14ac:dyDescent="0.2">
      <c r="A20162" s="4"/>
    </row>
    <row r="20163" spans="1:1" x14ac:dyDescent="0.2">
      <c r="A20163" s="4"/>
    </row>
    <row r="20164" spans="1:1" x14ac:dyDescent="0.2">
      <c r="A20164" s="4"/>
    </row>
    <row r="20165" spans="1:1" x14ac:dyDescent="0.2">
      <c r="A20165" s="4"/>
    </row>
    <row r="20166" spans="1:1" x14ac:dyDescent="0.2">
      <c r="A20166" s="4"/>
    </row>
    <row r="20167" spans="1:1" x14ac:dyDescent="0.2">
      <c r="A20167" s="4"/>
    </row>
    <row r="20168" spans="1:1" x14ac:dyDescent="0.2">
      <c r="A20168" s="4"/>
    </row>
    <row r="20169" spans="1:1" x14ac:dyDescent="0.2">
      <c r="A20169" s="4"/>
    </row>
    <row r="20170" spans="1:1" x14ac:dyDescent="0.2">
      <c r="A20170" s="4"/>
    </row>
    <row r="20171" spans="1:1" x14ac:dyDescent="0.2">
      <c r="A20171" s="4"/>
    </row>
    <row r="20172" spans="1:1" x14ac:dyDescent="0.2">
      <c r="A20172" s="4"/>
    </row>
    <row r="20173" spans="1:1" x14ac:dyDescent="0.2">
      <c r="A20173" s="4"/>
    </row>
    <row r="20174" spans="1:1" x14ac:dyDescent="0.2">
      <c r="A20174" s="4"/>
    </row>
    <row r="20175" spans="1:1" x14ac:dyDescent="0.2">
      <c r="A20175" s="4"/>
    </row>
    <row r="20176" spans="1:1" x14ac:dyDescent="0.2">
      <c r="A20176" s="4"/>
    </row>
    <row r="20177" spans="1:1" x14ac:dyDescent="0.2">
      <c r="A20177" s="4"/>
    </row>
    <row r="20178" spans="1:1" x14ac:dyDescent="0.2">
      <c r="A20178" s="4"/>
    </row>
    <row r="20179" spans="1:1" x14ac:dyDescent="0.2">
      <c r="A20179" s="4"/>
    </row>
    <row r="20180" spans="1:1" x14ac:dyDescent="0.2">
      <c r="A20180" s="4"/>
    </row>
    <row r="20181" spans="1:1" x14ac:dyDescent="0.2">
      <c r="A20181" s="4"/>
    </row>
    <row r="20182" spans="1:1" x14ac:dyDescent="0.2">
      <c r="A20182" s="4"/>
    </row>
    <row r="20183" spans="1:1" x14ac:dyDescent="0.2">
      <c r="A20183" s="4"/>
    </row>
    <row r="20184" spans="1:1" x14ac:dyDescent="0.2">
      <c r="A20184" s="4"/>
    </row>
    <row r="20185" spans="1:1" x14ac:dyDescent="0.2">
      <c r="A20185" s="4"/>
    </row>
    <row r="20186" spans="1:1" x14ac:dyDescent="0.2">
      <c r="A20186" s="4"/>
    </row>
    <row r="20187" spans="1:1" x14ac:dyDescent="0.2">
      <c r="A20187" s="4"/>
    </row>
    <row r="20188" spans="1:1" x14ac:dyDescent="0.2">
      <c r="A20188" s="4"/>
    </row>
    <row r="20189" spans="1:1" x14ac:dyDescent="0.2">
      <c r="A20189" s="4"/>
    </row>
    <row r="20190" spans="1:1" x14ac:dyDescent="0.2">
      <c r="A20190" s="4"/>
    </row>
    <row r="20191" spans="1:1" x14ac:dyDescent="0.2">
      <c r="A20191" s="4"/>
    </row>
    <row r="20192" spans="1:1" x14ac:dyDescent="0.2">
      <c r="A20192" s="4"/>
    </row>
    <row r="20193" spans="1:1" x14ac:dyDescent="0.2">
      <c r="A20193" s="4"/>
    </row>
    <row r="20194" spans="1:1" x14ac:dyDescent="0.2">
      <c r="A20194" s="4"/>
    </row>
    <row r="20195" spans="1:1" x14ac:dyDescent="0.2">
      <c r="A20195" s="4"/>
    </row>
    <row r="20196" spans="1:1" x14ac:dyDescent="0.2">
      <c r="A20196" s="4"/>
    </row>
    <row r="20197" spans="1:1" x14ac:dyDescent="0.2">
      <c r="A20197" s="4"/>
    </row>
    <row r="20198" spans="1:1" x14ac:dyDescent="0.2">
      <c r="A20198" s="4"/>
    </row>
    <row r="20199" spans="1:1" x14ac:dyDescent="0.2">
      <c r="A20199" s="4"/>
    </row>
    <row r="20200" spans="1:1" x14ac:dyDescent="0.2">
      <c r="A20200" s="4"/>
    </row>
    <row r="20201" spans="1:1" x14ac:dyDescent="0.2">
      <c r="A20201" s="4"/>
    </row>
    <row r="20202" spans="1:1" x14ac:dyDescent="0.2">
      <c r="A20202" s="4"/>
    </row>
    <row r="20203" spans="1:1" x14ac:dyDescent="0.2">
      <c r="A20203" s="4"/>
    </row>
    <row r="20204" spans="1:1" x14ac:dyDescent="0.2">
      <c r="A20204" s="4"/>
    </row>
    <row r="20205" spans="1:1" x14ac:dyDescent="0.2">
      <c r="A20205" s="4"/>
    </row>
    <row r="20206" spans="1:1" x14ac:dyDescent="0.2">
      <c r="A20206" s="4"/>
    </row>
    <row r="20207" spans="1:1" x14ac:dyDescent="0.2">
      <c r="A20207" s="4"/>
    </row>
    <row r="20208" spans="1:1" x14ac:dyDescent="0.2">
      <c r="A20208" s="4"/>
    </row>
    <row r="20209" spans="1:1" x14ac:dyDescent="0.2">
      <c r="A20209" s="4"/>
    </row>
    <row r="20210" spans="1:1" x14ac:dyDescent="0.2">
      <c r="A20210" s="4"/>
    </row>
    <row r="20211" spans="1:1" x14ac:dyDescent="0.2">
      <c r="A20211" s="4"/>
    </row>
    <row r="20212" spans="1:1" x14ac:dyDescent="0.2">
      <c r="A20212" s="4"/>
    </row>
    <row r="20213" spans="1:1" x14ac:dyDescent="0.2">
      <c r="A20213" s="4"/>
    </row>
    <row r="20214" spans="1:1" x14ac:dyDescent="0.2">
      <c r="A20214" s="4"/>
    </row>
    <row r="20215" spans="1:1" x14ac:dyDescent="0.2">
      <c r="A20215" s="4"/>
    </row>
    <row r="20216" spans="1:1" x14ac:dyDescent="0.2">
      <c r="A20216" s="4"/>
    </row>
    <row r="20217" spans="1:1" x14ac:dyDescent="0.2">
      <c r="A20217" s="4"/>
    </row>
    <row r="20218" spans="1:1" x14ac:dyDescent="0.2">
      <c r="A20218" s="4"/>
    </row>
    <row r="20219" spans="1:1" x14ac:dyDescent="0.2">
      <c r="A20219" s="4"/>
    </row>
    <row r="20220" spans="1:1" x14ac:dyDescent="0.2">
      <c r="A20220" s="4"/>
    </row>
    <row r="20221" spans="1:1" x14ac:dyDescent="0.2">
      <c r="A20221" s="4"/>
    </row>
    <row r="20222" spans="1:1" x14ac:dyDescent="0.2">
      <c r="A20222" s="4"/>
    </row>
    <row r="20223" spans="1:1" x14ac:dyDescent="0.2">
      <c r="A20223" s="4"/>
    </row>
    <row r="20224" spans="1:1" x14ac:dyDescent="0.2">
      <c r="A20224" s="4"/>
    </row>
    <row r="20225" spans="1:1" x14ac:dyDescent="0.2">
      <c r="A20225" s="4"/>
    </row>
    <row r="20226" spans="1:1" x14ac:dyDescent="0.2">
      <c r="A20226" s="4"/>
    </row>
    <row r="20227" spans="1:1" x14ac:dyDescent="0.2">
      <c r="A20227" s="4"/>
    </row>
    <row r="20228" spans="1:1" x14ac:dyDescent="0.2">
      <c r="A20228" s="4"/>
    </row>
    <row r="20229" spans="1:1" x14ac:dyDescent="0.2">
      <c r="A20229" s="4"/>
    </row>
    <row r="20230" spans="1:1" x14ac:dyDescent="0.2">
      <c r="A20230" s="4"/>
    </row>
    <row r="20231" spans="1:1" x14ac:dyDescent="0.2">
      <c r="A20231" s="4"/>
    </row>
    <row r="20232" spans="1:1" x14ac:dyDescent="0.2">
      <c r="A20232" s="4"/>
    </row>
    <row r="20233" spans="1:1" x14ac:dyDescent="0.2">
      <c r="A20233" s="4"/>
    </row>
    <row r="20234" spans="1:1" x14ac:dyDescent="0.2">
      <c r="A20234" s="4"/>
    </row>
    <row r="20235" spans="1:1" x14ac:dyDescent="0.2">
      <c r="A20235" s="4"/>
    </row>
    <row r="20236" spans="1:1" x14ac:dyDescent="0.2">
      <c r="A20236" s="4"/>
    </row>
    <row r="20237" spans="1:1" x14ac:dyDescent="0.2">
      <c r="A20237" s="4"/>
    </row>
    <row r="20238" spans="1:1" x14ac:dyDescent="0.2">
      <c r="A20238" s="4"/>
    </row>
    <row r="20239" spans="1:1" x14ac:dyDescent="0.2">
      <c r="A20239" s="4"/>
    </row>
    <row r="20240" spans="1:1" x14ac:dyDescent="0.2">
      <c r="A20240" s="4"/>
    </row>
    <row r="20241" spans="1:1" x14ac:dyDescent="0.2">
      <c r="A20241" s="4"/>
    </row>
    <row r="20242" spans="1:1" x14ac:dyDescent="0.2">
      <c r="A20242" s="4"/>
    </row>
    <row r="20243" spans="1:1" x14ac:dyDescent="0.2">
      <c r="A20243" s="4"/>
    </row>
    <row r="20244" spans="1:1" x14ac:dyDescent="0.2">
      <c r="A20244" s="4"/>
    </row>
    <row r="20245" spans="1:1" x14ac:dyDescent="0.2">
      <c r="A20245" s="4"/>
    </row>
    <row r="20246" spans="1:1" x14ac:dyDescent="0.2">
      <c r="A20246" s="4"/>
    </row>
    <row r="20247" spans="1:1" x14ac:dyDescent="0.2">
      <c r="A20247" s="4"/>
    </row>
    <row r="20248" spans="1:1" x14ac:dyDescent="0.2">
      <c r="A20248" s="4"/>
    </row>
    <row r="20249" spans="1:1" x14ac:dyDescent="0.2">
      <c r="A20249" s="4"/>
    </row>
    <row r="20250" spans="1:1" x14ac:dyDescent="0.2">
      <c r="A20250" s="4"/>
    </row>
    <row r="20251" spans="1:1" x14ac:dyDescent="0.2">
      <c r="A20251" s="4"/>
    </row>
    <row r="20252" spans="1:1" x14ac:dyDescent="0.2">
      <c r="A20252" s="4"/>
    </row>
    <row r="20253" spans="1:1" x14ac:dyDescent="0.2">
      <c r="A20253" s="4"/>
    </row>
    <row r="20254" spans="1:1" x14ac:dyDescent="0.2">
      <c r="A20254" s="4"/>
    </row>
    <row r="20255" spans="1:1" x14ac:dyDescent="0.2">
      <c r="A20255" s="4"/>
    </row>
    <row r="20256" spans="1:1" x14ac:dyDescent="0.2">
      <c r="A20256" s="4"/>
    </row>
    <row r="20257" spans="1:1" x14ac:dyDescent="0.2">
      <c r="A20257" s="4"/>
    </row>
    <row r="20258" spans="1:1" x14ac:dyDescent="0.2">
      <c r="A20258" s="4"/>
    </row>
    <row r="20259" spans="1:1" x14ac:dyDescent="0.2">
      <c r="A20259" s="4"/>
    </row>
    <row r="20260" spans="1:1" x14ac:dyDescent="0.2">
      <c r="A20260" s="4"/>
    </row>
    <row r="20261" spans="1:1" x14ac:dyDescent="0.2">
      <c r="A20261" s="4"/>
    </row>
    <row r="20262" spans="1:1" x14ac:dyDescent="0.2">
      <c r="A20262" s="4"/>
    </row>
    <row r="20263" spans="1:1" x14ac:dyDescent="0.2">
      <c r="A20263" s="4"/>
    </row>
    <row r="20264" spans="1:1" x14ac:dyDescent="0.2">
      <c r="A20264" s="4"/>
    </row>
    <row r="20265" spans="1:1" x14ac:dyDescent="0.2">
      <c r="A20265" s="4"/>
    </row>
    <row r="20266" spans="1:1" x14ac:dyDescent="0.2">
      <c r="A20266" s="4"/>
    </row>
    <row r="20267" spans="1:1" x14ac:dyDescent="0.2">
      <c r="A20267" s="4"/>
    </row>
    <row r="20268" spans="1:1" x14ac:dyDescent="0.2">
      <c r="A20268" s="4"/>
    </row>
    <row r="20269" spans="1:1" x14ac:dyDescent="0.2">
      <c r="A20269" s="4"/>
    </row>
    <row r="20270" spans="1:1" x14ac:dyDescent="0.2">
      <c r="A20270" s="4"/>
    </row>
    <row r="20271" spans="1:1" x14ac:dyDescent="0.2">
      <c r="A20271" s="4"/>
    </row>
    <row r="20272" spans="1:1" x14ac:dyDescent="0.2">
      <c r="A20272" s="4"/>
    </row>
    <row r="20273" spans="1:1" x14ac:dyDescent="0.2">
      <c r="A20273" s="4"/>
    </row>
    <row r="20274" spans="1:1" x14ac:dyDescent="0.2">
      <c r="A20274" s="4"/>
    </row>
    <row r="20275" spans="1:1" x14ac:dyDescent="0.2">
      <c r="A20275" s="4"/>
    </row>
    <row r="20276" spans="1:1" x14ac:dyDescent="0.2">
      <c r="A20276" s="4"/>
    </row>
    <row r="20277" spans="1:1" x14ac:dyDescent="0.2">
      <c r="A20277" s="4"/>
    </row>
    <row r="20278" spans="1:1" x14ac:dyDescent="0.2">
      <c r="A20278" s="4"/>
    </row>
    <row r="20279" spans="1:1" x14ac:dyDescent="0.2">
      <c r="A20279" s="4"/>
    </row>
    <row r="20280" spans="1:1" x14ac:dyDescent="0.2">
      <c r="A20280" s="4"/>
    </row>
    <row r="20281" spans="1:1" x14ac:dyDescent="0.2">
      <c r="A20281" s="4"/>
    </row>
    <row r="20282" spans="1:1" x14ac:dyDescent="0.2">
      <c r="A20282" s="4"/>
    </row>
    <row r="20283" spans="1:1" x14ac:dyDescent="0.2">
      <c r="A20283" s="4"/>
    </row>
    <row r="20284" spans="1:1" x14ac:dyDescent="0.2">
      <c r="A20284" s="4"/>
    </row>
    <row r="20285" spans="1:1" x14ac:dyDescent="0.2">
      <c r="A20285" s="4"/>
    </row>
    <row r="20286" spans="1:1" x14ac:dyDescent="0.2">
      <c r="A20286" s="4"/>
    </row>
    <row r="20287" spans="1:1" x14ac:dyDescent="0.2">
      <c r="A20287" s="4"/>
    </row>
    <row r="20288" spans="1:1" x14ac:dyDescent="0.2">
      <c r="A20288" s="4"/>
    </row>
    <row r="20289" spans="1:1" x14ac:dyDescent="0.2">
      <c r="A20289" s="4"/>
    </row>
    <row r="20290" spans="1:1" x14ac:dyDescent="0.2">
      <c r="A20290" s="4"/>
    </row>
    <row r="20291" spans="1:1" x14ac:dyDescent="0.2">
      <c r="A20291" s="4"/>
    </row>
    <row r="20292" spans="1:1" x14ac:dyDescent="0.2">
      <c r="A20292" s="4"/>
    </row>
    <row r="20293" spans="1:1" x14ac:dyDescent="0.2">
      <c r="A20293" s="4"/>
    </row>
    <row r="20294" spans="1:1" x14ac:dyDescent="0.2">
      <c r="A20294" s="4"/>
    </row>
    <row r="20295" spans="1:1" x14ac:dyDescent="0.2">
      <c r="A20295" s="4"/>
    </row>
    <row r="20296" spans="1:1" x14ac:dyDescent="0.2">
      <c r="A20296" s="4"/>
    </row>
    <row r="20297" spans="1:1" x14ac:dyDescent="0.2">
      <c r="A20297" s="4"/>
    </row>
    <row r="20298" spans="1:1" x14ac:dyDescent="0.2">
      <c r="A20298" s="4"/>
    </row>
    <row r="20299" spans="1:1" x14ac:dyDescent="0.2">
      <c r="A20299" s="4"/>
    </row>
    <row r="20300" spans="1:1" x14ac:dyDescent="0.2">
      <c r="A20300" s="4"/>
    </row>
    <row r="20301" spans="1:1" x14ac:dyDescent="0.2">
      <c r="A20301" s="4"/>
    </row>
    <row r="20302" spans="1:1" x14ac:dyDescent="0.2">
      <c r="A20302" s="4"/>
    </row>
    <row r="20303" spans="1:1" x14ac:dyDescent="0.2">
      <c r="A20303" s="4"/>
    </row>
    <row r="20304" spans="1:1" x14ac:dyDescent="0.2">
      <c r="A20304" s="4"/>
    </row>
    <row r="20305" spans="1:1" x14ac:dyDescent="0.2">
      <c r="A20305" s="4"/>
    </row>
    <row r="20306" spans="1:1" x14ac:dyDescent="0.2">
      <c r="A20306" s="4"/>
    </row>
    <row r="20307" spans="1:1" x14ac:dyDescent="0.2">
      <c r="A20307" s="4"/>
    </row>
    <row r="20308" spans="1:1" x14ac:dyDescent="0.2">
      <c r="A20308" s="4"/>
    </row>
    <row r="20309" spans="1:1" x14ac:dyDescent="0.2">
      <c r="A20309" s="4"/>
    </row>
    <row r="20310" spans="1:1" x14ac:dyDescent="0.2">
      <c r="A20310" s="4"/>
    </row>
    <row r="20311" spans="1:1" x14ac:dyDescent="0.2">
      <c r="A20311" s="4"/>
    </row>
    <row r="20312" spans="1:1" x14ac:dyDescent="0.2">
      <c r="A20312" s="4"/>
    </row>
    <row r="20313" spans="1:1" x14ac:dyDescent="0.2">
      <c r="A20313" s="4"/>
    </row>
    <row r="20314" spans="1:1" x14ac:dyDescent="0.2">
      <c r="A20314" s="4"/>
    </row>
    <row r="20315" spans="1:1" x14ac:dyDescent="0.2">
      <c r="A20315" s="4"/>
    </row>
    <row r="20316" spans="1:1" x14ac:dyDescent="0.2">
      <c r="A20316" s="4"/>
    </row>
    <row r="20317" spans="1:1" x14ac:dyDescent="0.2">
      <c r="A20317" s="4"/>
    </row>
    <row r="20318" spans="1:1" x14ac:dyDescent="0.2">
      <c r="A20318" s="4"/>
    </row>
    <row r="20319" spans="1:1" x14ac:dyDescent="0.2">
      <c r="A20319" s="4"/>
    </row>
    <row r="20320" spans="1:1" x14ac:dyDescent="0.2">
      <c r="A20320" s="4"/>
    </row>
    <row r="20321" spans="1:1" x14ac:dyDescent="0.2">
      <c r="A20321" s="4"/>
    </row>
    <row r="20322" spans="1:1" x14ac:dyDescent="0.2">
      <c r="A20322" s="4"/>
    </row>
    <row r="20323" spans="1:1" x14ac:dyDescent="0.2">
      <c r="A20323" s="4"/>
    </row>
    <row r="20324" spans="1:1" x14ac:dyDescent="0.2">
      <c r="A20324" s="4"/>
    </row>
    <row r="20325" spans="1:1" x14ac:dyDescent="0.2">
      <c r="A20325" s="4"/>
    </row>
    <row r="20326" spans="1:1" x14ac:dyDescent="0.2">
      <c r="A20326" s="4"/>
    </row>
    <row r="20327" spans="1:1" x14ac:dyDescent="0.2">
      <c r="A20327" s="4"/>
    </row>
    <row r="20328" spans="1:1" x14ac:dyDescent="0.2">
      <c r="A20328" s="4"/>
    </row>
    <row r="20329" spans="1:1" x14ac:dyDescent="0.2">
      <c r="A20329" s="4"/>
    </row>
    <row r="20330" spans="1:1" x14ac:dyDescent="0.2">
      <c r="A20330" s="4"/>
    </row>
    <row r="20331" spans="1:1" x14ac:dyDescent="0.2">
      <c r="A20331" s="4"/>
    </row>
    <row r="20332" spans="1:1" x14ac:dyDescent="0.2">
      <c r="A20332" s="4"/>
    </row>
    <row r="20333" spans="1:1" x14ac:dyDescent="0.2">
      <c r="A20333" s="4"/>
    </row>
    <row r="20334" spans="1:1" x14ac:dyDescent="0.2">
      <c r="A20334" s="4"/>
    </row>
    <row r="20335" spans="1:1" x14ac:dyDescent="0.2">
      <c r="A20335" s="4"/>
    </row>
    <row r="20336" spans="1:1" x14ac:dyDescent="0.2">
      <c r="A20336" s="4"/>
    </row>
    <row r="20337" spans="1:1" x14ac:dyDescent="0.2">
      <c r="A20337" s="4"/>
    </row>
    <row r="20338" spans="1:1" x14ac:dyDescent="0.2">
      <c r="A20338" s="4"/>
    </row>
    <row r="20339" spans="1:1" x14ac:dyDescent="0.2">
      <c r="A20339" s="4"/>
    </row>
    <row r="20340" spans="1:1" x14ac:dyDescent="0.2">
      <c r="A20340" s="4"/>
    </row>
    <row r="20341" spans="1:1" x14ac:dyDescent="0.2">
      <c r="A20341" s="4"/>
    </row>
    <row r="20342" spans="1:1" x14ac:dyDescent="0.2">
      <c r="A20342" s="4"/>
    </row>
    <row r="20343" spans="1:1" x14ac:dyDescent="0.2">
      <c r="A20343" s="4"/>
    </row>
    <row r="20344" spans="1:1" x14ac:dyDescent="0.2">
      <c r="A20344" s="4"/>
    </row>
    <row r="20345" spans="1:1" x14ac:dyDescent="0.2">
      <c r="A20345" s="4"/>
    </row>
    <row r="20346" spans="1:1" x14ac:dyDescent="0.2">
      <c r="A20346" s="4"/>
    </row>
    <row r="20347" spans="1:1" x14ac:dyDescent="0.2">
      <c r="A20347" s="4"/>
    </row>
    <row r="20348" spans="1:1" x14ac:dyDescent="0.2">
      <c r="A20348" s="4"/>
    </row>
    <row r="20349" spans="1:1" x14ac:dyDescent="0.2">
      <c r="A20349" s="4"/>
    </row>
    <row r="20350" spans="1:1" x14ac:dyDescent="0.2">
      <c r="A20350" s="4"/>
    </row>
    <row r="20351" spans="1:1" x14ac:dyDescent="0.2">
      <c r="A20351" s="4"/>
    </row>
    <row r="20352" spans="1:1" x14ac:dyDescent="0.2">
      <c r="A20352" s="4"/>
    </row>
    <row r="20353" spans="1:1" x14ac:dyDescent="0.2">
      <c r="A20353" s="4"/>
    </row>
    <row r="20354" spans="1:1" x14ac:dyDescent="0.2">
      <c r="A20354" s="4"/>
    </row>
    <row r="20355" spans="1:1" x14ac:dyDescent="0.2">
      <c r="A20355" s="4"/>
    </row>
    <row r="20356" spans="1:1" x14ac:dyDescent="0.2">
      <c r="A20356" s="4"/>
    </row>
    <row r="20357" spans="1:1" x14ac:dyDescent="0.2">
      <c r="A20357" s="4"/>
    </row>
    <row r="20358" spans="1:1" x14ac:dyDescent="0.2">
      <c r="A20358" s="4"/>
    </row>
    <row r="20359" spans="1:1" x14ac:dyDescent="0.2">
      <c r="A20359" s="4"/>
    </row>
    <row r="20360" spans="1:1" x14ac:dyDescent="0.2">
      <c r="A20360" s="4"/>
    </row>
    <row r="20361" spans="1:1" x14ac:dyDescent="0.2">
      <c r="A20361" s="4"/>
    </row>
    <row r="20362" spans="1:1" x14ac:dyDescent="0.2">
      <c r="A20362" s="4"/>
    </row>
    <row r="20363" spans="1:1" x14ac:dyDescent="0.2">
      <c r="A20363" s="4"/>
    </row>
    <row r="20364" spans="1:1" x14ac:dyDescent="0.2">
      <c r="A20364" s="4"/>
    </row>
    <row r="20365" spans="1:1" x14ac:dyDescent="0.2">
      <c r="A20365" s="4"/>
    </row>
    <row r="20366" spans="1:1" x14ac:dyDescent="0.2">
      <c r="A20366" s="4"/>
    </row>
    <row r="20367" spans="1:1" x14ac:dyDescent="0.2">
      <c r="A20367" s="4"/>
    </row>
    <row r="20368" spans="1:1" x14ac:dyDescent="0.2">
      <c r="A20368" s="4"/>
    </row>
    <row r="20369" spans="1:1" x14ac:dyDescent="0.2">
      <c r="A20369" s="4"/>
    </row>
    <row r="20370" spans="1:1" x14ac:dyDescent="0.2">
      <c r="A20370" s="4"/>
    </row>
    <row r="20371" spans="1:1" x14ac:dyDescent="0.2">
      <c r="A20371" s="4"/>
    </row>
    <row r="20372" spans="1:1" x14ac:dyDescent="0.2">
      <c r="A20372" s="4"/>
    </row>
    <row r="20373" spans="1:1" x14ac:dyDescent="0.2">
      <c r="A20373" s="4"/>
    </row>
    <row r="20374" spans="1:1" x14ac:dyDescent="0.2">
      <c r="A20374" s="4"/>
    </row>
    <row r="20375" spans="1:1" x14ac:dyDescent="0.2">
      <c r="A20375" s="4"/>
    </row>
    <row r="20376" spans="1:1" x14ac:dyDescent="0.2">
      <c r="A20376" s="4"/>
    </row>
    <row r="20377" spans="1:1" x14ac:dyDescent="0.2">
      <c r="A20377" s="4"/>
    </row>
    <row r="20378" spans="1:1" x14ac:dyDescent="0.2">
      <c r="A20378" s="4"/>
    </row>
    <row r="20379" spans="1:1" x14ac:dyDescent="0.2">
      <c r="A20379" s="4"/>
    </row>
    <row r="20380" spans="1:1" x14ac:dyDescent="0.2">
      <c r="A20380" s="4"/>
    </row>
    <row r="20381" spans="1:1" x14ac:dyDescent="0.2">
      <c r="A20381" s="4"/>
    </row>
    <row r="20382" spans="1:1" x14ac:dyDescent="0.2">
      <c r="A20382" s="4"/>
    </row>
    <row r="20383" spans="1:1" x14ac:dyDescent="0.2">
      <c r="A20383" s="4"/>
    </row>
    <row r="20384" spans="1:1" x14ac:dyDescent="0.2">
      <c r="A20384" s="4"/>
    </row>
    <row r="20385" spans="1:1" x14ac:dyDescent="0.2">
      <c r="A20385" s="4"/>
    </row>
    <row r="20386" spans="1:1" x14ac:dyDescent="0.2">
      <c r="A20386" s="4"/>
    </row>
    <row r="20387" spans="1:1" x14ac:dyDescent="0.2">
      <c r="A20387" s="4"/>
    </row>
    <row r="20388" spans="1:1" x14ac:dyDescent="0.2">
      <c r="A20388" s="4"/>
    </row>
    <row r="20389" spans="1:1" x14ac:dyDescent="0.2">
      <c r="A20389" s="4"/>
    </row>
    <row r="20390" spans="1:1" x14ac:dyDescent="0.2">
      <c r="A20390" s="4"/>
    </row>
    <row r="20391" spans="1:1" x14ac:dyDescent="0.2">
      <c r="A20391" s="4"/>
    </row>
    <row r="20392" spans="1:1" x14ac:dyDescent="0.2">
      <c r="A20392" s="4"/>
    </row>
    <row r="20393" spans="1:1" x14ac:dyDescent="0.2">
      <c r="A20393" s="4"/>
    </row>
    <row r="20394" spans="1:1" x14ac:dyDescent="0.2">
      <c r="A20394" s="4"/>
    </row>
    <row r="20395" spans="1:1" x14ac:dyDescent="0.2">
      <c r="A20395" s="4"/>
    </row>
    <row r="20396" spans="1:1" x14ac:dyDescent="0.2">
      <c r="A20396" s="4"/>
    </row>
    <row r="20397" spans="1:1" x14ac:dyDescent="0.2">
      <c r="A20397" s="4"/>
    </row>
    <row r="20398" spans="1:1" x14ac:dyDescent="0.2">
      <c r="A20398" s="4"/>
    </row>
    <row r="20399" spans="1:1" x14ac:dyDescent="0.2">
      <c r="A20399" s="4"/>
    </row>
    <row r="20400" spans="1:1" x14ac:dyDescent="0.2">
      <c r="A20400" s="4"/>
    </row>
    <row r="20401" spans="1:1" x14ac:dyDescent="0.2">
      <c r="A20401" s="4"/>
    </row>
    <row r="20402" spans="1:1" x14ac:dyDescent="0.2">
      <c r="A20402" s="4"/>
    </row>
    <row r="20403" spans="1:1" x14ac:dyDescent="0.2">
      <c r="A20403" s="4"/>
    </row>
    <row r="20404" spans="1:1" x14ac:dyDescent="0.2">
      <c r="A20404" s="4"/>
    </row>
    <row r="20405" spans="1:1" x14ac:dyDescent="0.2">
      <c r="A20405" s="4"/>
    </row>
    <row r="20406" spans="1:1" x14ac:dyDescent="0.2">
      <c r="A20406" s="4"/>
    </row>
    <row r="20407" spans="1:1" x14ac:dyDescent="0.2">
      <c r="A20407" s="4"/>
    </row>
    <row r="20408" spans="1:1" x14ac:dyDescent="0.2">
      <c r="A20408" s="4"/>
    </row>
    <row r="20409" spans="1:1" x14ac:dyDescent="0.2">
      <c r="A20409" s="4"/>
    </row>
    <row r="20410" spans="1:1" x14ac:dyDescent="0.2">
      <c r="A20410" s="4"/>
    </row>
    <row r="20411" spans="1:1" x14ac:dyDescent="0.2">
      <c r="A20411" s="4"/>
    </row>
    <row r="20412" spans="1:1" x14ac:dyDescent="0.2">
      <c r="A20412" s="4"/>
    </row>
    <row r="20413" spans="1:1" x14ac:dyDescent="0.2">
      <c r="A20413" s="4"/>
    </row>
    <row r="20414" spans="1:1" x14ac:dyDescent="0.2">
      <c r="A20414" s="4"/>
    </row>
    <row r="20415" spans="1:1" x14ac:dyDescent="0.2">
      <c r="A20415" s="4"/>
    </row>
    <row r="20416" spans="1:1" x14ac:dyDescent="0.2">
      <c r="A20416" s="4"/>
    </row>
    <row r="20417" spans="1:1" x14ac:dyDescent="0.2">
      <c r="A20417" s="4"/>
    </row>
    <row r="20418" spans="1:1" x14ac:dyDescent="0.2">
      <c r="A20418" s="4"/>
    </row>
    <row r="20419" spans="1:1" x14ac:dyDescent="0.2">
      <c r="A20419" s="4"/>
    </row>
    <row r="20420" spans="1:1" x14ac:dyDescent="0.2">
      <c r="A20420" s="4"/>
    </row>
    <row r="20421" spans="1:1" x14ac:dyDescent="0.2">
      <c r="A20421" s="4"/>
    </row>
    <row r="20422" spans="1:1" x14ac:dyDescent="0.2">
      <c r="A20422" s="4"/>
    </row>
    <row r="20423" spans="1:1" x14ac:dyDescent="0.2">
      <c r="A20423" s="4"/>
    </row>
    <row r="20424" spans="1:1" x14ac:dyDescent="0.2">
      <c r="A20424" s="4"/>
    </row>
    <row r="20425" spans="1:1" x14ac:dyDescent="0.2">
      <c r="A20425" s="4"/>
    </row>
    <row r="20426" spans="1:1" x14ac:dyDescent="0.2">
      <c r="A20426" s="4"/>
    </row>
    <row r="20427" spans="1:1" x14ac:dyDescent="0.2">
      <c r="A20427" s="4"/>
    </row>
    <row r="20428" spans="1:1" x14ac:dyDescent="0.2">
      <c r="A20428" s="4"/>
    </row>
    <row r="20429" spans="1:1" x14ac:dyDescent="0.2">
      <c r="A20429" s="4"/>
    </row>
    <row r="20430" spans="1:1" x14ac:dyDescent="0.2">
      <c r="A20430" s="4"/>
    </row>
    <row r="20431" spans="1:1" x14ac:dyDescent="0.2">
      <c r="A20431" s="4"/>
    </row>
    <row r="20432" spans="1:1" x14ac:dyDescent="0.2">
      <c r="A20432" s="4"/>
    </row>
    <row r="20433" spans="1:1" x14ac:dyDescent="0.2">
      <c r="A20433" s="4"/>
    </row>
    <row r="20434" spans="1:1" x14ac:dyDescent="0.2">
      <c r="A20434" s="4"/>
    </row>
    <row r="20435" spans="1:1" x14ac:dyDescent="0.2">
      <c r="A20435" s="4"/>
    </row>
    <row r="20436" spans="1:1" x14ac:dyDescent="0.2">
      <c r="A20436" s="4"/>
    </row>
    <row r="20437" spans="1:1" x14ac:dyDescent="0.2">
      <c r="A20437" s="4"/>
    </row>
    <row r="20438" spans="1:1" x14ac:dyDescent="0.2">
      <c r="A20438" s="4"/>
    </row>
    <row r="20439" spans="1:1" x14ac:dyDescent="0.2">
      <c r="A20439" s="4"/>
    </row>
    <row r="20440" spans="1:1" x14ac:dyDescent="0.2">
      <c r="A20440" s="4"/>
    </row>
    <row r="20441" spans="1:1" x14ac:dyDescent="0.2">
      <c r="A20441" s="4"/>
    </row>
    <row r="20442" spans="1:1" x14ac:dyDescent="0.2">
      <c r="A20442" s="4"/>
    </row>
    <row r="20443" spans="1:1" x14ac:dyDescent="0.2">
      <c r="A20443" s="4"/>
    </row>
    <row r="20444" spans="1:1" x14ac:dyDescent="0.2">
      <c r="A20444" s="4"/>
    </row>
    <row r="20445" spans="1:1" x14ac:dyDescent="0.2">
      <c r="A20445" s="4"/>
    </row>
    <row r="20446" spans="1:1" x14ac:dyDescent="0.2">
      <c r="A20446" s="4"/>
    </row>
    <row r="20447" spans="1:1" x14ac:dyDescent="0.2">
      <c r="A20447" s="4"/>
    </row>
    <row r="20448" spans="1:1" x14ac:dyDescent="0.2">
      <c r="A20448" s="4"/>
    </row>
    <row r="20449" spans="1:1" x14ac:dyDescent="0.2">
      <c r="A20449" s="4"/>
    </row>
    <row r="20450" spans="1:1" x14ac:dyDescent="0.2">
      <c r="A20450" s="4"/>
    </row>
    <row r="20451" spans="1:1" x14ac:dyDescent="0.2">
      <c r="A20451" s="4"/>
    </row>
    <row r="20452" spans="1:1" x14ac:dyDescent="0.2">
      <c r="A20452" s="4"/>
    </row>
    <row r="20453" spans="1:1" x14ac:dyDescent="0.2">
      <c r="A20453" s="4"/>
    </row>
    <row r="20454" spans="1:1" x14ac:dyDescent="0.2">
      <c r="A20454" s="4"/>
    </row>
    <row r="20455" spans="1:1" x14ac:dyDescent="0.2">
      <c r="A20455" s="4"/>
    </row>
    <row r="20456" spans="1:1" x14ac:dyDescent="0.2">
      <c r="A20456" s="4"/>
    </row>
    <row r="20457" spans="1:1" x14ac:dyDescent="0.2">
      <c r="A20457" s="4"/>
    </row>
    <row r="20458" spans="1:1" x14ac:dyDescent="0.2">
      <c r="A20458" s="4"/>
    </row>
    <row r="20459" spans="1:1" x14ac:dyDescent="0.2">
      <c r="A20459" s="4"/>
    </row>
    <row r="20460" spans="1:1" x14ac:dyDescent="0.2">
      <c r="A20460" s="4"/>
    </row>
    <row r="20461" spans="1:1" x14ac:dyDescent="0.2">
      <c r="A20461" s="4"/>
    </row>
    <row r="20462" spans="1:1" x14ac:dyDescent="0.2">
      <c r="A20462" s="4"/>
    </row>
    <row r="20463" spans="1:1" x14ac:dyDescent="0.2">
      <c r="A20463" s="4"/>
    </row>
    <row r="20464" spans="1:1" x14ac:dyDescent="0.2">
      <c r="A20464" s="4"/>
    </row>
    <row r="20465" spans="1:1" x14ac:dyDescent="0.2">
      <c r="A20465" s="4"/>
    </row>
    <row r="20466" spans="1:1" x14ac:dyDescent="0.2">
      <c r="A20466" s="4"/>
    </row>
    <row r="20467" spans="1:1" x14ac:dyDescent="0.2">
      <c r="A20467" s="4"/>
    </row>
    <row r="20468" spans="1:1" x14ac:dyDescent="0.2">
      <c r="A20468" s="4"/>
    </row>
    <row r="20469" spans="1:1" x14ac:dyDescent="0.2">
      <c r="A20469" s="4"/>
    </row>
    <row r="20470" spans="1:1" x14ac:dyDescent="0.2">
      <c r="A20470" s="4"/>
    </row>
    <row r="20471" spans="1:1" x14ac:dyDescent="0.2">
      <c r="A20471" s="4"/>
    </row>
    <row r="20472" spans="1:1" x14ac:dyDescent="0.2">
      <c r="A20472" s="4"/>
    </row>
    <row r="20473" spans="1:1" x14ac:dyDescent="0.2">
      <c r="A20473" s="4"/>
    </row>
    <row r="20474" spans="1:1" x14ac:dyDescent="0.2">
      <c r="A20474" s="4"/>
    </row>
    <row r="20475" spans="1:1" x14ac:dyDescent="0.2">
      <c r="A20475" s="4"/>
    </row>
    <row r="20476" spans="1:1" x14ac:dyDescent="0.2">
      <c r="A20476" s="4"/>
    </row>
    <row r="20477" spans="1:1" x14ac:dyDescent="0.2">
      <c r="A20477" s="4"/>
    </row>
    <row r="20478" spans="1:1" x14ac:dyDescent="0.2">
      <c r="A20478" s="4"/>
    </row>
    <row r="20479" spans="1:1" x14ac:dyDescent="0.2">
      <c r="A20479" s="4"/>
    </row>
    <row r="20480" spans="1:1" x14ac:dyDescent="0.2">
      <c r="A20480" s="4"/>
    </row>
    <row r="20481" spans="1:1" x14ac:dyDescent="0.2">
      <c r="A20481" s="4"/>
    </row>
    <row r="20482" spans="1:1" x14ac:dyDescent="0.2">
      <c r="A20482" s="4"/>
    </row>
    <row r="20483" spans="1:1" x14ac:dyDescent="0.2">
      <c r="A20483" s="4"/>
    </row>
    <row r="20484" spans="1:1" x14ac:dyDescent="0.2">
      <c r="A20484" s="4"/>
    </row>
    <row r="20485" spans="1:1" x14ac:dyDescent="0.2">
      <c r="A20485" s="4"/>
    </row>
    <row r="20486" spans="1:1" x14ac:dyDescent="0.2">
      <c r="A20486" s="4"/>
    </row>
    <row r="20487" spans="1:1" x14ac:dyDescent="0.2">
      <c r="A20487" s="4"/>
    </row>
    <row r="20488" spans="1:1" x14ac:dyDescent="0.2">
      <c r="A20488" s="4"/>
    </row>
    <row r="20489" spans="1:1" x14ac:dyDescent="0.2">
      <c r="A20489" s="4"/>
    </row>
    <row r="20490" spans="1:1" x14ac:dyDescent="0.2">
      <c r="A20490" s="4"/>
    </row>
    <row r="20491" spans="1:1" x14ac:dyDescent="0.2">
      <c r="A20491" s="4"/>
    </row>
    <row r="20492" spans="1:1" x14ac:dyDescent="0.2">
      <c r="A20492" s="4"/>
    </row>
    <row r="20493" spans="1:1" x14ac:dyDescent="0.2">
      <c r="A20493" s="4"/>
    </row>
    <row r="20494" spans="1:1" x14ac:dyDescent="0.2">
      <c r="A20494" s="4"/>
    </row>
    <row r="20495" spans="1:1" x14ac:dyDescent="0.2">
      <c r="A20495" s="4"/>
    </row>
    <row r="20496" spans="1:1" x14ac:dyDescent="0.2">
      <c r="A20496" s="4"/>
    </row>
    <row r="20497" spans="1:1" x14ac:dyDescent="0.2">
      <c r="A20497" s="4"/>
    </row>
    <row r="20498" spans="1:1" x14ac:dyDescent="0.2">
      <c r="A20498" s="4"/>
    </row>
    <row r="20499" spans="1:1" x14ac:dyDescent="0.2">
      <c r="A20499" s="4"/>
    </row>
    <row r="20500" spans="1:1" x14ac:dyDescent="0.2">
      <c r="A20500" s="4"/>
    </row>
    <row r="20501" spans="1:1" x14ac:dyDescent="0.2">
      <c r="A20501" s="4"/>
    </row>
    <row r="20502" spans="1:1" x14ac:dyDescent="0.2">
      <c r="A20502" s="4"/>
    </row>
    <row r="20503" spans="1:1" x14ac:dyDescent="0.2">
      <c r="A20503" s="4"/>
    </row>
    <row r="20504" spans="1:1" x14ac:dyDescent="0.2">
      <c r="A20504" s="4"/>
    </row>
    <row r="20505" spans="1:1" x14ac:dyDescent="0.2">
      <c r="A20505" s="4"/>
    </row>
    <row r="20506" spans="1:1" x14ac:dyDescent="0.2">
      <c r="A20506" s="4"/>
    </row>
    <row r="20507" spans="1:1" x14ac:dyDescent="0.2">
      <c r="A20507" s="4"/>
    </row>
    <row r="20508" spans="1:1" x14ac:dyDescent="0.2">
      <c r="A20508" s="4"/>
    </row>
    <row r="20509" spans="1:1" x14ac:dyDescent="0.2">
      <c r="A20509" s="4"/>
    </row>
    <row r="20510" spans="1:1" x14ac:dyDescent="0.2">
      <c r="A20510" s="4"/>
    </row>
    <row r="20511" spans="1:1" x14ac:dyDescent="0.2">
      <c r="A20511" s="4"/>
    </row>
    <row r="20512" spans="1:1" x14ac:dyDescent="0.2">
      <c r="A20512" s="4"/>
    </row>
    <row r="20513" spans="1:1" x14ac:dyDescent="0.2">
      <c r="A20513" s="4"/>
    </row>
    <row r="20514" spans="1:1" x14ac:dyDescent="0.2">
      <c r="A20514" s="4"/>
    </row>
    <row r="20515" spans="1:1" x14ac:dyDescent="0.2">
      <c r="A20515" s="4"/>
    </row>
    <row r="20516" spans="1:1" x14ac:dyDescent="0.2">
      <c r="A20516" s="4"/>
    </row>
    <row r="20517" spans="1:1" x14ac:dyDescent="0.2">
      <c r="A20517" s="4"/>
    </row>
    <row r="20518" spans="1:1" x14ac:dyDescent="0.2">
      <c r="A20518" s="4"/>
    </row>
    <row r="20519" spans="1:1" x14ac:dyDescent="0.2">
      <c r="A20519" s="4"/>
    </row>
    <row r="20520" spans="1:1" x14ac:dyDescent="0.2">
      <c r="A20520" s="4"/>
    </row>
    <row r="20521" spans="1:1" x14ac:dyDescent="0.2">
      <c r="A20521" s="4"/>
    </row>
    <row r="20522" spans="1:1" x14ac:dyDescent="0.2">
      <c r="A20522" s="4"/>
    </row>
    <row r="20523" spans="1:1" x14ac:dyDescent="0.2">
      <c r="A20523" s="4"/>
    </row>
    <row r="20524" spans="1:1" x14ac:dyDescent="0.2">
      <c r="A20524" s="4"/>
    </row>
    <row r="20525" spans="1:1" x14ac:dyDescent="0.2">
      <c r="A20525" s="4"/>
    </row>
    <row r="20526" spans="1:1" x14ac:dyDescent="0.2">
      <c r="A20526" s="4"/>
    </row>
    <row r="20527" spans="1:1" x14ac:dyDescent="0.2">
      <c r="A20527" s="4"/>
    </row>
    <row r="20528" spans="1:1" x14ac:dyDescent="0.2">
      <c r="A20528" s="4"/>
    </row>
    <row r="20529" spans="1:1" x14ac:dyDescent="0.2">
      <c r="A20529" s="4"/>
    </row>
    <row r="20530" spans="1:1" x14ac:dyDescent="0.2">
      <c r="A20530" s="4"/>
    </row>
    <row r="20531" spans="1:1" x14ac:dyDescent="0.2">
      <c r="A20531" s="4"/>
    </row>
    <row r="20532" spans="1:1" x14ac:dyDescent="0.2">
      <c r="A20532" s="4"/>
    </row>
    <row r="20533" spans="1:1" x14ac:dyDescent="0.2">
      <c r="A20533" s="4"/>
    </row>
    <row r="20534" spans="1:1" x14ac:dyDescent="0.2">
      <c r="A20534" s="4"/>
    </row>
    <row r="20535" spans="1:1" x14ac:dyDescent="0.2">
      <c r="A20535" s="4"/>
    </row>
    <row r="20536" spans="1:1" x14ac:dyDescent="0.2">
      <c r="A20536" s="4"/>
    </row>
    <row r="20537" spans="1:1" x14ac:dyDescent="0.2">
      <c r="A20537" s="4"/>
    </row>
    <row r="20538" spans="1:1" x14ac:dyDescent="0.2">
      <c r="A20538" s="4"/>
    </row>
    <row r="20539" spans="1:1" x14ac:dyDescent="0.2">
      <c r="A20539" s="4"/>
    </row>
    <row r="20540" spans="1:1" x14ac:dyDescent="0.2">
      <c r="A20540" s="4"/>
    </row>
    <row r="20541" spans="1:1" x14ac:dyDescent="0.2">
      <c r="A20541" s="4"/>
    </row>
    <row r="20542" spans="1:1" x14ac:dyDescent="0.2">
      <c r="A20542" s="4"/>
    </row>
    <row r="20543" spans="1:1" x14ac:dyDescent="0.2">
      <c r="A20543" s="4"/>
    </row>
    <row r="20544" spans="1:1" x14ac:dyDescent="0.2">
      <c r="A20544" s="4"/>
    </row>
    <row r="20545" spans="1:1" x14ac:dyDescent="0.2">
      <c r="A20545" s="4"/>
    </row>
    <row r="20546" spans="1:1" x14ac:dyDescent="0.2">
      <c r="A20546" s="4"/>
    </row>
    <row r="20547" spans="1:1" x14ac:dyDescent="0.2">
      <c r="A20547" s="4"/>
    </row>
    <row r="20548" spans="1:1" x14ac:dyDescent="0.2">
      <c r="A20548" s="4"/>
    </row>
    <row r="20549" spans="1:1" x14ac:dyDescent="0.2">
      <c r="A20549" s="4"/>
    </row>
    <row r="20550" spans="1:1" x14ac:dyDescent="0.2">
      <c r="A20550" s="4"/>
    </row>
    <row r="20551" spans="1:1" x14ac:dyDescent="0.2">
      <c r="A20551" s="4"/>
    </row>
    <row r="20552" spans="1:1" x14ac:dyDescent="0.2">
      <c r="A20552" s="4"/>
    </row>
    <row r="20553" spans="1:1" x14ac:dyDescent="0.2">
      <c r="A20553" s="4"/>
    </row>
    <row r="20554" spans="1:1" x14ac:dyDescent="0.2">
      <c r="A20554" s="4"/>
    </row>
    <row r="20555" spans="1:1" x14ac:dyDescent="0.2">
      <c r="A20555" s="4"/>
    </row>
    <row r="20556" spans="1:1" x14ac:dyDescent="0.2">
      <c r="A20556" s="4"/>
    </row>
    <row r="20557" spans="1:1" x14ac:dyDescent="0.2">
      <c r="A20557" s="4"/>
    </row>
    <row r="20558" spans="1:1" x14ac:dyDescent="0.2">
      <c r="A20558" s="4"/>
    </row>
    <row r="20559" spans="1:1" x14ac:dyDescent="0.2">
      <c r="A20559" s="4"/>
    </row>
    <row r="20560" spans="1:1" x14ac:dyDescent="0.2">
      <c r="A20560" s="4"/>
    </row>
    <row r="20561" spans="1:1" x14ac:dyDescent="0.2">
      <c r="A20561" s="4"/>
    </row>
    <row r="20562" spans="1:1" x14ac:dyDescent="0.2">
      <c r="A20562" s="4"/>
    </row>
    <row r="20563" spans="1:1" x14ac:dyDescent="0.2">
      <c r="A20563" s="4"/>
    </row>
    <row r="20564" spans="1:1" x14ac:dyDescent="0.2">
      <c r="A20564" s="4"/>
    </row>
    <row r="20565" spans="1:1" x14ac:dyDescent="0.2">
      <c r="A20565" s="4"/>
    </row>
    <row r="20566" spans="1:1" x14ac:dyDescent="0.2">
      <c r="A20566" s="4"/>
    </row>
    <row r="20567" spans="1:1" x14ac:dyDescent="0.2">
      <c r="A20567" s="4"/>
    </row>
    <row r="20568" spans="1:1" x14ac:dyDescent="0.2">
      <c r="A20568" s="4"/>
    </row>
    <row r="20569" spans="1:1" x14ac:dyDescent="0.2">
      <c r="A20569" s="4"/>
    </row>
    <row r="20570" spans="1:1" x14ac:dyDescent="0.2">
      <c r="A20570" s="4"/>
    </row>
    <row r="20571" spans="1:1" x14ac:dyDescent="0.2">
      <c r="A20571" s="4"/>
    </row>
    <row r="20572" spans="1:1" x14ac:dyDescent="0.2">
      <c r="A20572" s="4"/>
    </row>
    <row r="20573" spans="1:1" x14ac:dyDescent="0.2">
      <c r="A20573" s="4"/>
    </row>
    <row r="20574" spans="1:1" x14ac:dyDescent="0.2">
      <c r="A20574" s="4"/>
    </row>
    <row r="20575" spans="1:1" x14ac:dyDescent="0.2">
      <c r="A20575" s="4"/>
    </row>
    <row r="20576" spans="1:1" x14ac:dyDescent="0.2">
      <c r="A20576" s="4"/>
    </row>
    <row r="20577" spans="1:1" x14ac:dyDescent="0.2">
      <c r="A20577" s="4"/>
    </row>
    <row r="20578" spans="1:1" x14ac:dyDescent="0.2">
      <c r="A20578" s="4"/>
    </row>
    <row r="20579" spans="1:1" x14ac:dyDescent="0.2">
      <c r="A20579" s="4"/>
    </row>
    <row r="20580" spans="1:1" x14ac:dyDescent="0.2">
      <c r="A20580" s="4"/>
    </row>
    <row r="20581" spans="1:1" x14ac:dyDescent="0.2">
      <c r="A20581" s="4"/>
    </row>
    <row r="20582" spans="1:1" x14ac:dyDescent="0.2">
      <c r="A20582" s="4"/>
    </row>
    <row r="20583" spans="1:1" x14ac:dyDescent="0.2">
      <c r="A20583" s="4"/>
    </row>
    <row r="20584" spans="1:1" x14ac:dyDescent="0.2">
      <c r="A20584" s="4"/>
    </row>
    <row r="20585" spans="1:1" x14ac:dyDescent="0.2">
      <c r="A20585" s="4"/>
    </row>
    <row r="20586" spans="1:1" x14ac:dyDescent="0.2">
      <c r="A20586" s="4"/>
    </row>
    <row r="20587" spans="1:1" x14ac:dyDescent="0.2">
      <c r="A20587" s="4"/>
    </row>
    <row r="20588" spans="1:1" x14ac:dyDescent="0.2">
      <c r="A20588" s="4"/>
    </row>
    <row r="20589" spans="1:1" x14ac:dyDescent="0.2">
      <c r="A20589" s="4"/>
    </row>
    <row r="20590" spans="1:1" x14ac:dyDescent="0.2">
      <c r="A20590" s="4"/>
    </row>
    <row r="20591" spans="1:1" x14ac:dyDescent="0.2">
      <c r="A20591" s="4"/>
    </row>
    <row r="20592" spans="1:1" x14ac:dyDescent="0.2">
      <c r="A20592" s="4"/>
    </row>
    <row r="20593" spans="1:1" x14ac:dyDescent="0.2">
      <c r="A20593" s="4"/>
    </row>
    <row r="20594" spans="1:1" x14ac:dyDescent="0.2">
      <c r="A20594" s="4"/>
    </row>
    <row r="20595" spans="1:1" x14ac:dyDescent="0.2">
      <c r="A20595" s="4"/>
    </row>
    <row r="20596" spans="1:1" x14ac:dyDescent="0.2">
      <c r="A20596" s="4"/>
    </row>
    <row r="20597" spans="1:1" x14ac:dyDescent="0.2">
      <c r="A20597" s="4"/>
    </row>
    <row r="20598" spans="1:1" x14ac:dyDescent="0.2">
      <c r="A20598" s="4"/>
    </row>
    <row r="20599" spans="1:1" x14ac:dyDescent="0.2">
      <c r="A20599" s="4"/>
    </row>
    <row r="20600" spans="1:1" x14ac:dyDescent="0.2">
      <c r="A20600" s="4"/>
    </row>
    <row r="20601" spans="1:1" x14ac:dyDescent="0.2">
      <c r="A20601" s="4"/>
    </row>
    <row r="20602" spans="1:1" x14ac:dyDescent="0.2">
      <c r="A20602" s="4"/>
    </row>
    <row r="20603" spans="1:1" x14ac:dyDescent="0.2">
      <c r="A20603" s="4"/>
    </row>
    <row r="20604" spans="1:1" x14ac:dyDescent="0.2">
      <c r="A20604" s="4"/>
    </row>
    <row r="20605" spans="1:1" x14ac:dyDescent="0.2">
      <c r="A20605" s="4"/>
    </row>
    <row r="20606" spans="1:1" x14ac:dyDescent="0.2">
      <c r="A20606" s="4"/>
    </row>
    <row r="20607" spans="1:1" x14ac:dyDescent="0.2">
      <c r="A20607" s="4"/>
    </row>
    <row r="20608" spans="1:1" x14ac:dyDescent="0.2">
      <c r="A20608" s="4"/>
    </row>
    <row r="20609" spans="1:1" x14ac:dyDescent="0.2">
      <c r="A20609" s="4"/>
    </row>
    <row r="20610" spans="1:1" x14ac:dyDescent="0.2">
      <c r="A20610" s="4"/>
    </row>
    <row r="20611" spans="1:1" x14ac:dyDescent="0.2">
      <c r="A20611" s="4"/>
    </row>
    <row r="20612" spans="1:1" x14ac:dyDescent="0.2">
      <c r="A20612" s="4"/>
    </row>
    <row r="20613" spans="1:1" x14ac:dyDescent="0.2">
      <c r="A20613" s="4"/>
    </row>
    <row r="20614" spans="1:1" x14ac:dyDescent="0.2">
      <c r="A20614" s="4"/>
    </row>
    <row r="20615" spans="1:1" x14ac:dyDescent="0.2">
      <c r="A20615" s="4"/>
    </row>
    <row r="20616" spans="1:1" x14ac:dyDescent="0.2">
      <c r="A20616" s="4"/>
    </row>
    <row r="20617" spans="1:1" x14ac:dyDescent="0.2">
      <c r="A20617" s="4"/>
    </row>
    <row r="20618" spans="1:1" x14ac:dyDescent="0.2">
      <c r="A20618" s="4"/>
    </row>
    <row r="20619" spans="1:1" x14ac:dyDescent="0.2">
      <c r="A20619" s="4"/>
    </row>
    <row r="20620" spans="1:1" x14ac:dyDescent="0.2">
      <c r="A20620" s="4"/>
    </row>
    <row r="20621" spans="1:1" x14ac:dyDescent="0.2">
      <c r="A20621" s="4"/>
    </row>
    <row r="20622" spans="1:1" x14ac:dyDescent="0.2">
      <c r="A20622" s="4"/>
    </row>
    <row r="20623" spans="1:1" x14ac:dyDescent="0.2">
      <c r="A20623" s="4"/>
    </row>
    <row r="20624" spans="1:1" x14ac:dyDescent="0.2">
      <c r="A20624" s="4"/>
    </row>
    <row r="20625" spans="1:1" x14ac:dyDescent="0.2">
      <c r="A20625" s="4"/>
    </row>
    <row r="20626" spans="1:1" x14ac:dyDescent="0.2">
      <c r="A20626" s="4"/>
    </row>
    <row r="20627" spans="1:1" x14ac:dyDescent="0.2">
      <c r="A20627" s="4"/>
    </row>
    <row r="20628" spans="1:1" x14ac:dyDescent="0.2">
      <c r="A20628" s="4"/>
    </row>
    <row r="20629" spans="1:1" x14ac:dyDescent="0.2">
      <c r="A20629" s="4"/>
    </row>
    <row r="20630" spans="1:1" x14ac:dyDescent="0.2">
      <c r="A20630" s="4"/>
    </row>
    <row r="20631" spans="1:1" x14ac:dyDescent="0.2">
      <c r="A20631" s="4"/>
    </row>
    <row r="20632" spans="1:1" x14ac:dyDescent="0.2">
      <c r="A20632" s="4"/>
    </row>
    <row r="20633" spans="1:1" x14ac:dyDescent="0.2">
      <c r="A20633" s="4"/>
    </row>
    <row r="20634" spans="1:1" x14ac:dyDescent="0.2">
      <c r="A20634" s="4"/>
    </row>
    <row r="20635" spans="1:1" x14ac:dyDescent="0.2">
      <c r="A20635" s="4"/>
    </row>
    <row r="20636" spans="1:1" x14ac:dyDescent="0.2">
      <c r="A20636" s="4"/>
    </row>
    <row r="20637" spans="1:1" x14ac:dyDescent="0.2">
      <c r="A20637" s="4"/>
    </row>
    <row r="20638" spans="1:1" x14ac:dyDescent="0.2">
      <c r="A20638" s="4"/>
    </row>
    <row r="20639" spans="1:1" x14ac:dyDescent="0.2">
      <c r="A20639" s="4"/>
    </row>
    <row r="20640" spans="1:1" x14ac:dyDescent="0.2">
      <c r="A20640" s="4"/>
    </row>
    <row r="20641" spans="1:1" x14ac:dyDescent="0.2">
      <c r="A20641" s="4"/>
    </row>
    <row r="20642" spans="1:1" x14ac:dyDescent="0.2">
      <c r="A20642" s="4"/>
    </row>
    <row r="20643" spans="1:1" x14ac:dyDescent="0.2">
      <c r="A20643" s="4"/>
    </row>
    <row r="20644" spans="1:1" x14ac:dyDescent="0.2">
      <c r="A20644" s="4"/>
    </row>
    <row r="20645" spans="1:1" x14ac:dyDescent="0.2">
      <c r="A20645" s="4"/>
    </row>
    <row r="20646" spans="1:1" x14ac:dyDescent="0.2">
      <c r="A20646" s="4"/>
    </row>
    <row r="20647" spans="1:1" x14ac:dyDescent="0.2">
      <c r="A20647" s="4"/>
    </row>
    <row r="20648" spans="1:1" x14ac:dyDescent="0.2">
      <c r="A20648" s="4"/>
    </row>
    <row r="20649" spans="1:1" x14ac:dyDescent="0.2">
      <c r="A20649" s="4"/>
    </row>
    <row r="20650" spans="1:1" x14ac:dyDescent="0.2">
      <c r="A20650" s="4"/>
    </row>
    <row r="20651" spans="1:1" x14ac:dyDescent="0.2">
      <c r="A20651" s="4"/>
    </row>
    <row r="20652" spans="1:1" x14ac:dyDescent="0.2">
      <c r="A20652" s="4"/>
    </row>
    <row r="20653" spans="1:1" x14ac:dyDescent="0.2">
      <c r="A20653" s="4"/>
    </row>
    <row r="20654" spans="1:1" x14ac:dyDescent="0.2">
      <c r="A20654" s="4"/>
    </row>
    <row r="20655" spans="1:1" x14ac:dyDescent="0.2">
      <c r="A20655" s="4"/>
    </row>
    <row r="20656" spans="1:1" x14ac:dyDescent="0.2">
      <c r="A20656" s="4"/>
    </row>
    <row r="20657" spans="1:1" x14ac:dyDescent="0.2">
      <c r="A20657" s="4"/>
    </row>
    <row r="20658" spans="1:1" x14ac:dyDescent="0.2">
      <c r="A20658" s="4"/>
    </row>
    <row r="20659" spans="1:1" x14ac:dyDescent="0.2">
      <c r="A20659" s="4"/>
    </row>
    <row r="20660" spans="1:1" x14ac:dyDescent="0.2">
      <c r="A20660" s="4"/>
    </row>
    <row r="20661" spans="1:1" x14ac:dyDescent="0.2">
      <c r="A20661" s="4"/>
    </row>
    <row r="20662" spans="1:1" x14ac:dyDescent="0.2">
      <c r="A20662" s="4"/>
    </row>
    <row r="20663" spans="1:1" x14ac:dyDescent="0.2">
      <c r="A20663" s="4"/>
    </row>
    <row r="20664" spans="1:1" x14ac:dyDescent="0.2">
      <c r="A20664" s="4"/>
    </row>
    <row r="20665" spans="1:1" x14ac:dyDescent="0.2">
      <c r="A20665" s="4"/>
    </row>
    <row r="20666" spans="1:1" x14ac:dyDescent="0.2">
      <c r="A20666" s="4"/>
    </row>
    <row r="20667" spans="1:1" x14ac:dyDescent="0.2">
      <c r="A20667" s="4"/>
    </row>
    <row r="20668" spans="1:1" x14ac:dyDescent="0.2">
      <c r="A20668" s="4"/>
    </row>
    <row r="20669" spans="1:1" x14ac:dyDescent="0.2">
      <c r="A20669" s="4"/>
    </row>
    <row r="20670" spans="1:1" x14ac:dyDescent="0.2">
      <c r="A20670" s="4"/>
    </row>
    <row r="20671" spans="1:1" x14ac:dyDescent="0.2">
      <c r="A20671" s="4"/>
    </row>
    <row r="20672" spans="1:1" x14ac:dyDescent="0.2">
      <c r="A20672" s="4"/>
    </row>
    <row r="20673" spans="1:1" x14ac:dyDescent="0.2">
      <c r="A20673" s="4"/>
    </row>
    <row r="20674" spans="1:1" x14ac:dyDescent="0.2">
      <c r="A20674" s="4"/>
    </row>
    <row r="20675" spans="1:1" x14ac:dyDescent="0.2">
      <c r="A20675" s="4"/>
    </row>
    <row r="20676" spans="1:1" x14ac:dyDescent="0.2">
      <c r="A20676" s="4"/>
    </row>
    <row r="20677" spans="1:1" x14ac:dyDescent="0.2">
      <c r="A20677" s="4"/>
    </row>
    <row r="20678" spans="1:1" x14ac:dyDescent="0.2">
      <c r="A20678" s="4"/>
    </row>
    <row r="20679" spans="1:1" x14ac:dyDescent="0.2">
      <c r="A20679" s="4"/>
    </row>
    <row r="20680" spans="1:1" x14ac:dyDescent="0.2">
      <c r="A20680" s="4"/>
    </row>
    <row r="20681" spans="1:1" x14ac:dyDescent="0.2">
      <c r="A20681" s="4"/>
    </row>
    <row r="20682" spans="1:1" x14ac:dyDescent="0.2">
      <c r="A20682" s="4"/>
    </row>
    <row r="20683" spans="1:1" x14ac:dyDescent="0.2">
      <c r="A20683" s="4"/>
    </row>
    <row r="20684" spans="1:1" x14ac:dyDescent="0.2">
      <c r="A20684" s="4"/>
    </row>
    <row r="20685" spans="1:1" x14ac:dyDescent="0.2">
      <c r="A20685" s="4"/>
    </row>
    <row r="20686" spans="1:1" x14ac:dyDescent="0.2">
      <c r="A20686" s="4"/>
    </row>
    <row r="20687" spans="1:1" x14ac:dyDescent="0.2">
      <c r="A20687" s="4"/>
    </row>
    <row r="20688" spans="1:1" x14ac:dyDescent="0.2">
      <c r="A20688" s="4"/>
    </row>
    <row r="20689" spans="1:1" x14ac:dyDescent="0.2">
      <c r="A20689" s="4"/>
    </row>
    <row r="20690" spans="1:1" x14ac:dyDescent="0.2">
      <c r="A20690" s="4"/>
    </row>
    <row r="20691" spans="1:1" x14ac:dyDescent="0.2">
      <c r="A20691" s="4"/>
    </row>
    <row r="20692" spans="1:1" x14ac:dyDescent="0.2">
      <c r="A20692" s="4"/>
    </row>
    <row r="20693" spans="1:1" x14ac:dyDescent="0.2">
      <c r="A20693" s="4"/>
    </row>
    <row r="20694" spans="1:1" x14ac:dyDescent="0.2">
      <c r="A20694" s="4"/>
    </row>
    <row r="20695" spans="1:1" x14ac:dyDescent="0.2">
      <c r="A20695" s="4"/>
    </row>
    <row r="20696" spans="1:1" x14ac:dyDescent="0.2">
      <c r="A20696" s="4"/>
    </row>
    <row r="20697" spans="1:1" x14ac:dyDescent="0.2">
      <c r="A20697" s="4"/>
    </row>
    <row r="20698" spans="1:1" x14ac:dyDescent="0.2">
      <c r="A20698" s="4"/>
    </row>
    <row r="20699" spans="1:1" x14ac:dyDescent="0.2">
      <c r="A20699" s="4"/>
    </row>
    <row r="20700" spans="1:1" x14ac:dyDescent="0.2">
      <c r="A20700" s="4"/>
    </row>
    <row r="20701" spans="1:1" x14ac:dyDescent="0.2">
      <c r="A20701" s="4"/>
    </row>
    <row r="20702" spans="1:1" x14ac:dyDescent="0.2">
      <c r="A20702" s="4"/>
    </row>
    <row r="20703" spans="1:1" x14ac:dyDescent="0.2">
      <c r="A20703" s="4"/>
    </row>
    <row r="20704" spans="1:1" x14ac:dyDescent="0.2">
      <c r="A20704" s="4"/>
    </row>
    <row r="20705" spans="1:1" x14ac:dyDescent="0.2">
      <c r="A20705" s="4"/>
    </row>
    <row r="20706" spans="1:1" x14ac:dyDescent="0.2">
      <c r="A20706" s="4"/>
    </row>
    <row r="20707" spans="1:1" x14ac:dyDescent="0.2">
      <c r="A20707" s="4"/>
    </row>
    <row r="20708" spans="1:1" x14ac:dyDescent="0.2">
      <c r="A20708" s="4"/>
    </row>
    <row r="20709" spans="1:1" x14ac:dyDescent="0.2">
      <c r="A20709" s="4"/>
    </row>
    <row r="20710" spans="1:1" x14ac:dyDescent="0.2">
      <c r="A20710" s="4"/>
    </row>
    <row r="20711" spans="1:1" x14ac:dyDescent="0.2">
      <c r="A20711" s="4"/>
    </row>
    <row r="20712" spans="1:1" x14ac:dyDescent="0.2">
      <c r="A20712" s="4"/>
    </row>
    <row r="20713" spans="1:1" x14ac:dyDescent="0.2">
      <c r="A20713" s="4"/>
    </row>
    <row r="20714" spans="1:1" x14ac:dyDescent="0.2">
      <c r="A20714" s="4"/>
    </row>
    <row r="20715" spans="1:1" x14ac:dyDescent="0.2">
      <c r="A20715" s="4"/>
    </row>
    <row r="20716" spans="1:1" x14ac:dyDescent="0.2">
      <c r="A20716" s="4"/>
    </row>
    <row r="20717" spans="1:1" x14ac:dyDescent="0.2">
      <c r="A20717" s="4"/>
    </row>
    <row r="20718" spans="1:1" x14ac:dyDescent="0.2">
      <c r="A20718" s="4"/>
    </row>
    <row r="20719" spans="1:1" x14ac:dyDescent="0.2">
      <c r="A20719" s="4"/>
    </row>
    <row r="20720" spans="1:1" x14ac:dyDescent="0.2">
      <c r="A20720" s="4"/>
    </row>
    <row r="20721" spans="1:1" x14ac:dyDescent="0.2">
      <c r="A20721" s="4"/>
    </row>
    <row r="20722" spans="1:1" x14ac:dyDescent="0.2">
      <c r="A20722" s="4"/>
    </row>
    <row r="20723" spans="1:1" x14ac:dyDescent="0.2">
      <c r="A20723" s="4"/>
    </row>
    <row r="20724" spans="1:1" x14ac:dyDescent="0.2">
      <c r="A20724" s="4"/>
    </row>
    <row r="20725" spans="1:1" x14ac:dyDescent="0.2">
      <c r="A20725" s="4"/>
    </row>
    <row r="20726" spans="1:1" x14ac:dyDescent="0.2">
      <c r="A20726" s="4"/>
    </row>
    <row r="20727" spans="1:1" x14ac:dyDescent="0.2">
      <c r="A20727" s="4"/>
    </row>
    <row r="20728" spans="1:1" x14ac:dyDescent="0.2">
      <c r="A20728" s="4"/>
    </row>
    <row r="20729" spans="1:1" x14ac:dyDescent="0.2">
      <c r="A20729" s="4"/>
    </row>
    <row r="20730" spans="1:1" x14ac:dyDescent="0.2">
      <c r="A20730" s="4"/>
    </row>
    <row r="20731" spans="1:1" x14ac:dyDescent="0.2">
      <c r="A20731" s="4"/>
    </row>
    <row r="20732" spans="1:1" x14ac:dyDescent="0.2">
      <c r="A20732" s="4"/>
    </row>
    <row r="20733" spans="1:1" x14ac:dyDescent="0.2">
      <c r="A20733" s="4"/>
    </row>
    <row r="20734" spans="1:1" x14ac:dyDescent="0.2">
      <c r="A20734" s="4"/>
    </row>
    <row r="20735" spans="1:1" x14ac:dyDescent="0.2">
      <c r="A20735" s="4"/>
    </row>
    <row r="20736" spans="1:1" x14ac:dyDescent="0.2">
      <c r="A20736" s="4"/>
    </row>
    <row r="20737" spans="1:1" x14ac:dyDescent="0.2">
      <c r="A20737" s="4"/>
    </row>
    <row r="20738" spans="1:1" x14ac:dyDescent="0.2">
      <c r="A20738" s="4"/>
    </row>
    <row r="20739" spans="1:1" x14ac:dyDescent="0.2">
      <c r="A20739" s="4"/>
    </row>
    <row r="20740" spans="1:1" x14ac:dyDescent="0.2">
      <c r="A20740" s="4"/>
    </row>
    <row r="20741" spans="1:1" x14ac:dyDescent="0.2">
      <c r="A20741" s="4"/>
    </row>
    <row r="20742" spans="1:1" x14ac:dyDescent="0.2">
      <c r="A20742" s="4"/>
    </row>
    <row r="20743" spans="1:1" x14ac:dyDescent="0.2">
      <c r="A20743" s="4"/>
    </row>
    <row r="20744" spans="1:1" x14ac:dyDescent="0.2">
      <c r="A20744" s="4"/>
    </row>
    <row r="20745" spans="1:1" x14ac:dyDescent="0.2">
      <c r="A20745" s="4"/>
    </row>
    <row r="20746" spans="1:1" x14ac:dyDescent="0.2">
      <c r="A20746" s="4"/>
    </row>
    <row r="20747" spans="1:1" x14ac:dyDescent="0.2">
      <c r="A20747" s="4"/>
    </row>
    <row r="20748" spans="1:1" x14ac:dyDescent="0.2">
      <c r="A20748" s="4"/>
    </row>
    <row r="20749" spans="1:1" x14ac:dyDescent="0.2">
      <c r="A20749" s="4"/>
    </row>
    <row r="20750" spans="1:1" x14ac:dyDescent="0.2">
      <c r="A20750" s="4"/>
    </row>
    <row r="20751" spans="1:1" x14ac:dyDescent="0.2">
      <c r="A20751" s="4"/>
    </row>
    <row r="20752" spans="1:1" x14ac:dyDescent="0.2">
      <c r="A20752" s="4"/>
    </row>
    <row r="20753" spans="1:1" x14ac:dyDescent="0.2">
      <c r="A20753" s="4"/>
    </row>
    <row r="20754" spans="1:1" x14ac:dyDescent="0.2">
      <c r="A20754" s="4"/>
    </row>
    <row r="20755" spans="1:1" x14ac:dyDescent="0.2">
      <c r="A20755" s="4"/>
    </row>
    <row r="20756" spans="1:1" x14ac:dyDescent="0.2">
      <c r="A20756" s="4"/>
    </row>
    <row r="20757" spans="1:1" x14ac:dyDescent="0.2">
      <c r="A20757" s="4"/>
    </row>
    <row r="20758" spans="1:1" x14ac:dyDescent="0.2">
      <c r="A20758" s="4"/>
    </row>
    <row r="20759" spans="1:1" x14ac:dyDescent="0.2">
      <c r="A20759" s="4"/>
    </row>
    <row r="20760" spans="1:1" x14ac:dyDescent="0.2">
      <c r="A20760" s="4"/>
    </row>
    <row r="20761" spans="1:1" x14ac:dyDescent="0.2">
      <c r="A20761" s="4"/>
    </row>
    <row r="20762" spans="1:1" x14ac:dyDescent="0.2">
      <c r="A20762" s="4"/>
    </row>
    <row r="20763" spans="1:1" x14ac:dyDescent="0.2">
      <c r="A20763" s="4"/>
    </row>
    <row r="20764" spans="1:1" x14ac:dyDescent="0.2">
      <c r="A20764" s="4"/>
    </row>
    <row r="20765" spans="1:1" x14ac:dyDescent="0.2">
      <c r="A20765" s="4"/>
    </row>
    <row r="20766" spans="1:1" x14ac:dyDescent="0.2">
      <c r="A20766" s="4"/>
    </row>
    <row r="20767" spans="1:1" x14ac:dyDescent="0.2">
      <c r="A20767" s="4"/>
    </row>
    <row r="20768" spans="1:1" x14ac:dyDescent="0.2">
      <c r="A20768" s="4"/>
    </row>
    <row r="20769" spans="1:1" x14ac:dyDescent="0.2">
      <c r="A20769" s="4"/>
    </row>
    <row r="20770" spans="1:1" x14ac:dyDescent="0.2">
      <c r="A20770" s="4"/>
    </row>
    <row r="20771" spans="1:1" x14ac:dyDescent="0.2">
      <c r="A20771" s="4"/>
    </row>
    <row r="20772" spans="1:1" x14ac:dyDescent="0.2">
      <c r="A20772" s="4"/>
    </row>
    <row r="20773" spans="1:1" x14ac:dyDescent="0.2">
      <c r="A20773" s="4"/>
    </row>
    <row r="20774" spans="1:1" x14ac:dyDescent="0.2">
      <c r="A20774" s="4"/>
    </row>
    <row r="20775" spans="1:1" x14ac:dyDescent="0.2">
      <c r="A20775" s="4"/>
    </row>
    <row r="20776" spans="1:1" x14ac:dyDescent="0.2">
      <c r="A20776" s="4"/>
    </row>
    <row r="20777" spans="1:1" x14ac:dyDescent="0.2">
      <c r="A20777" s="4"/>
    </row>
    <row r="20778" spans="1:1" x14ac:dyDescent="0.2">
      <c r="A20778" s="4"/>
    </row>
    <row r="20779" spans="1:1" x14ac:dyDescent="0.2">
      <c r="A20779" s="4"/>
    </row>
    <row r="20780" spans="1:1" x14ac:dyDescent="0.2">
      <c r="A20780" s="4"/>
    </row>
    <row r="20781" spans="1:1" x14ac:dyDescent="0.2">
      <c r="A20781" s="4"/>
    </row>
    <row r="20782" spans="1:1" x14ac:dyDescent="0.2">
      <c r="A20782" s="4"/>
    </row>
    <row r="20783" spans="1:1" x14ac:dyDescent="0.2">
      <c r="A20783" s="4"/>
    </row>
    <row r="20784" spans="1:1" x14ac:dyDescent="0.2">
      <c r="A20784" s="4"/>
    </row>
    <row r="20785" spans="1:1" x14ac:dyDescent="0.2">
      <c r="A20785" s="4"/>
    </row>
    <row r="20786" spans="1:1" x14ac:dyDescent="0.2">
      <c r="A20786" s="4"/>
    </row>
    <row r="20787" spans="1:1" x14ac:dyDescent="0.2">
      <c r="A20787" s="4"/>
    </row>
    <row r="20788" spans="1:1" x14ac:dyDescent="0.2">
      <c r="A20788" s="4"/>
    </row>
    <row r="20789" spans="1:1" x14ac:dyDescent="0.2">
      <c r="A20789" s="4"/>
    </row>
    <row r="20790" spans="1:1" x14ac:dyDescent="0.2">
      <c r="A20790" s="4"/>
    </row>
    <row r="20791" spans="1:1" x14ac:dyDescent="0.2">
      <c r="A20791" s="4"/>
    </row>
    <row r="20792" spans="1:1" x14ac:dyDescent="0.2">
      <c r="A20792" s="4"/>
    </row>
    <row r="20793" spans="1:1" x14ac:dyDescent="0.2">
      <c r="A20793" s="4"/>
    </row>
    <row r="20794" spans="1:1" x14ac:dyDescent="0.2">
      <c r="A20794" s="4"/>
    </row>
    <row r="20795" spans="1:1" x14ac:dyDescent="0.2">
      <c r="A20795" s="4"/>
    </row>
    <row r="20796" spans="1:1" x14ac:dyDescent="0.2">
      <c r="A20796" s="4"/>
    </row>
    <row r="20797" spans="1:1" x14ac:dyDescent="0.2">
      <c r="A20797" s="4"/>
    </row>
    <row r="20798" spans="1:1" x14ac:dyDescent="0.2">
      <c r="A20798" s="4"/>
    </row>
    <row r="20799" spans="1:1" x14ac:dyDescent="0.2">
      <c r="A20799" s="4"/>
    </row>
    <row r="20800" spans="1:1" x14ac:dyDescent="0.2">
      <c r="A20800" s="4"/>
    </row>
    <row r="20801" spans="1:1" x14ac:dyDescent="0.2">
      <c r="A20801" s="4"/>
    </row>
    <row r="20802" spans="1:1" x14ac:dyDescent="0.2">
      <c r="A20802" s="4"/>
    </row>
    <row r="20803" spans="1:1" x14ac:dyDescent="0.2">
      <c r="A20803" s="4"/>
    </row>
    <row r="20804" spans="1:1" x14ac:dyDescent="0.2">
      <c r="A20804" s="4"/>
    </row>
    <row r="20805" spans="1:1" x14ac:dyDescent="0.2">
      <c r="A20805" s="4"/>
    </row>
    <row r="20806" spans="1:1" x14ac:dyDescent="0.2">
      <c r="A20806" s="4"/>
    </row>
    <row r="20807" spans="1:1" x14ac:dyDescent="0.2">
      <c r="A20807" s="4"/>
    </row>
    <row r="20808" spans="1:1" x14ac:dyDescent="0.2">
      <c r="A20808" s="4"/>
    </row>
    <row r="20809" spans="1:1" x14ac:dyDescent="0.2">
      <c r="A20809" s="4"/>
    </row>
    <row r="20810" spans="1:1" x14ac:dyDescent="0.2">
      <c r="A20810" s="4"/>
    </row>
    <row r="20811" spans="1:1" x14ac:dyDescent="0.2">
      <c r="A20811" s="4"/>
    </row>
    <row r="20812" spans="1:1" x14ac:dyDescent="0.2">
      <c r="A20812" s="4"/>
    </row>
    <row r="20813" spans="1:1" x14ac:dyDescent="0.2">
      <c r="A20813" s="4"/>
    </row>
    <row r="20814" spans="1:1" x14ac:dyDescent="0.2">
      <c r="A20814" s="4"/>
    </row>
    <row r="20815" spans="1:1" x14ac:dyDescent="0.2">
      <c r="A20815" s="4"/>
    </row>
    <row r="20816" spans="1:1" x14ac:dyDescent="0.2">
      <c r="A20816" s="4"/>
    </row>
    <row r="20817" spans="1:1" x14ac:dyDescent="0.2">
      <c r="A20817" s="4"/>
    </row>
    <row r="20818" spans="1:1" x14ac:dyDescent="0.2">
      <c r="A20818" s="4"/>
    </row>
    <row r="20819" spans="1:1" x14ac:dyDescent="0.2">
      <c r="A20819" s="4"/>
    </row>
    <row r="20820" spans="1:1" x14ac:dyDescent="0.2">
      <c r="A20820" s="4"/>
    </row>
    <row r="20821" spans="1:1" x14ac:dyDescent="0.2">
      <c r="A20821" s="4"/>
    </row>
    <row r="20822" spans="1:1" x14ac:dyDescent="0.2">
      <c r="A20822" s="4"/>
    </row>
    <row r="20823" spans="1:1" x14ac:dyDescent="0.2">
      <c r="A20823" s="4"/>
    </row>
    <row r="20824" spans="1:1" x14ac:dyDescent="0.2">
      <c r="A20824" s="4"/>
    </row>
    <row r="20825" spans="1:1" x14ac:dyDescent="0.2">
      <c r="A20825" s="4"/>
    </row>
    <row r="20826" spans="1:1" x14ac:dyDescent="0.2">
      <c r="A20826" s="4"/>
    </row>
    <row r="20827" spans="1:1" x14ac:dyDescent="0.2">
      <c r="A20827" s="4"/>
    </row>
    <row r="20828" spans="1:1" x14ac:dyDescent="0.2">
      <c r="A20828" s="4"/>
    </row>
    <row r="20829" spans="1:1" x14ac:dyDescent="0.2">
      <c r="A20829" s="4"/>
    </row>
    <row r="20830" spans="1:1" x14ac:dyDescent="0.2">
      <c r="A20830" s="4"/>
    </row>
    <row r="20831" spans="1:1" x14ac:dyDescent="0.2">
      <c r="A20831" s="4"/>
    </row>
    <row r="20832" spans="1:1" x14ac:dyDescent="0.2">
      <c r="A20832" s="4"/>
    </row>
    <row r="20833" spans="1:1" x14ac:dyDescent="0.2">
      <c r="A20833" s="4"/>
    </row>
    <row r="20834" spans="1:1" x14ac:dyDescent="0.2">
      <c r="A20834" s="4"/>
    </row>
    <row r="20835" spans="1:1" x14ac:dyDescent="0.2">
      <c r="A20835" s="4"/>
    </row>
    <row r="20836" spans="1:1" x14ac:dyDescent="0.2">
      <c r="A20836" s="4"/>
    </row>
    <row r="20837" spans="1:1" x14ac:dyDescent="0.2">
      <c r="A20837" s="4"/>
    </row>
    <row r="20838" spans="1:1" x14ac:dyDescent="0.2">
      <c r="A20838" s="4"/>
    </row>
    <row r="20839" spans="1:1" x14ac:dyDescent="0.2">
      <c r="A20839" s="4"/>
    </row>
    <row r="20840" spans="1:1" x14ac:dyDescent="0.2">
      <c r="A20840" s="4"/>
    </row>
    <row r="20841" spans="1:1" x14ac:dyDescent="0.2">
      <c r="A20841" s="4"/>
    </row>
    <row r="20842" spans="1:1" x14ac:dyDescent="0.2">
      <c r="A20842" s="4"/>
    </row>
    <row r="20843" spans="1:1" x14ac:dyDescent="0.2">
      <c r="A20843" s="4"/>
    </row>
    <row r="20844" spans="1:1" x14ac:dyDescent="0.2">
      <c r="A20844" s="4"/>
    </row>
    <row r="20845" spans="1:1" x14ac:dyDescent="0.2">
      <c r="A20845" s="4"/>
    </row>
    <row r="20846" spans="1:1" x14ac:dyDescent="0.2">
      <c r="A20846" s="4"/>
    </row>
    <row r="20847" spans="1:1" x14ac:dyDescent="0.2">
      <c r="A20847" s="4"/>
    </row>
    <row r="20848" spans="1:1" x14ac:dyDescent="0.2">
      <c r="A20848" s="4"/>
    </row>
    <row r="20849" spans="1:1" x14ac:dyDescent="0.2">
      <c r="A20849" s="4"/>
    </row>
    <row r="20850" spans="1:1" x14ac:dyDescent="0.2">
      <c r="A20850" s="4"/>
    </row>
    <row r="20851" spans="1:1" x14ac:dyDescent="0.2">
      <c r="A20851" s="4"/>
    </row>
    <row r="20852" spans="1:1" x14ac:dyDescent="0.2">
      <c r="A20852" s="4"/>
    </row>
    <row r="20853" spans="1:1" x14ac:dyDescent="0.2">
      <c r="A20853" s="4"/>
    </row>
    <row r="20854" spans="1:1" x14ac:dyDescent="0.2">
      <c r="A20854" s="4"/>
    </row>
    <row r="20855" spans="1:1" x14ac:dyDescent="0.2">
      <c r="A20855" s="4"/>
    </row>
    <row r="20856" spans="1:1" x14ac:dyDescent="0.2">
      <c r="A20856" s="4"/>
    </row>
    <row r="20857" spans="1:1" x14ac:dyDescent="0.2">
      <c r="A20857" s="4"/>
    </row>
    <row r="20858" spans="1:1" x14ac:dyDescent="0.2">
      <c r="A20858" s="4"/>
    </row>
    <row r="20859" spans="1:1" x14ac:dyDescent="0.2">
      <c r="A20859" s="4"/>
    </row>
    <row r="20860" spans="1:1" x14ac:dyDescent="0.2">
      <c r="A20860" s="4"/>
    </row>
    <row r="20861" spans="1:1" x14ac:dyDescent="0.2">
      <c r="A20861" s="4"/>
    </row>
    <row r="20862" spans="1:1" x14ac:dyDescent="0.2">
      <c r="A20862" s="4"/>
    </row>
    <row r="20863" spans="1:1" x14ac:dyDescent="0.2">
      <c r="A20863" s="4"/>
    </row>
    <row r="20864" spans="1:1" x14ac:dyDescent="0.2">
      <c r="A20864" s="4"/>
    </row>
    <row r="20865" spans="1:1" x14ac:dyDescent="0.2">
      <c r="A20865" s="4"/>
    </row>
    <row r="20866" spans="1:1" x14ac:dyDescent="0.2">
      <c r="A20866" s="4"/>
    </row>
    <row r="20867" spans="1:1" x14ac:dyDescent="0.2">
      <c r="A20867" s="4"/>
    </row>
    <row r="20868" spans="1:1" x14ac:dyDescent="0.2">
      <c r="A20868" s="4"/>
    </row>
    <row r="20869" spans="1:1" x14ac:dyDescent="0.2">
      <c r="A20869" s="4"/>
    </row>
    <row r="20870" spans="1:1" x14ac:dyDescent="0.2">
      <c r="A20870" s="4"/>
    </row>
    <row r="20871" spans="1:1" x14ac:dyDescent="0.2">
      <c r="A20871" s="4"/>
    </row>
    <row r="20872" spans="1:1" x14ac:dyDescent="0.2">
      <c r="A20872" s="4"/>
    </row>
    <row r="20873" spans="1:1" x14ac:dyDescent="0.2">
      <c r="A20873" s="4"/>
    </row>
    <row r="20874" spans="1:1" x14ac:dyDescent="0.2">
      <c r="A20874" s="4"/>
    </row>
    <row r="20875" spans="1:1" x14ac:dyDescent="0.2">
      <c r="A20875" s="4"/>
    </row>
    <row r="20876" spans="1:1" x14ac:dyDescent="0.2">
      <c r="A20876" s="4"/>
    </row>
    <row r="20877" spans="1:1" x14ac:dyDescent="0.2">
      <c r="A20877" s="4"/>
    </row>
    <row r="20878" spans="1:1" x14ac:dyDescent="0.2">
      <c r="A20878" s="4"/>
    </row>
    <row r="20879" spans="1:1" x14ac:dyDescent="0.2">
      <c r="A20879" s="4"/>
    </row>
    <row r="20880" spans="1:1" x14ac:dyDescent="0.2">
      <c r="A20880" s="4"/>
    </row>
    <row r="20881" spans="1:1" x14ac:dyDescent="0.2">
      <c r="A20881" s="4"/>
    </row>
    <row r="20882" spans="1:1" x14ac:dyDescent="0.2">
      <c r="A20882" s="4"/>
    </row>
    <row r="20883" spans="1:1" x14ac:dyDescent="0.2">
      <c r="A20883" s="4"/>
    </row>
    <row r="20884" spans="1:1" x14ac:dyDescent="0.2">
      <c r="A20884" s="4"/>
    </row>
    <row r="20885" spans="1:1" x14ac:dyDescent="0.2">
      <c r="A20885" s="4"/>
    </row>
    <row r="20886" spans="1:1" x14ac:dyDescent="0.2">
      <c r="A20886" s="4"/>
    </row>
    <row r="20887" spans="1:1" x14ac:dyDescent="0.2">
      <c r="A20887" s="4"/>
    </row>
    <row r="20888" spans="1:1" x14ac:dyDescent="0.2">
      <c r="A20888" s="4"/>
    </row>
    <row r="20889" spans="1:1" x14ac:dyDescent="0.2">
      <c r="A20889" s="4"/>
    </row>
    <row r="20890" spans="1:1" x14ac:dyDescent="0.2">
      <c r="A20890" s="4"/>
    </row>
    <row r="20891" spans="1:1" x14ac:dyDescent="0.2">
      <c r="A20891" s="4"/>
    </row>
    <row r="20892" spans="1:1" x14ac:dyDescent="0.2">
      <c r="A20892" s="4"/>
    </row>
    <row r="20893" spans="1:1" x14ac:dyDescent="0.2">
      <c r="A20893" s="4"/>
    </row>
    <row r="20894" spans="1:1" x14ac:dyDescent="0.2">
      <c r="A20894" s="4"/>
    </row>
    <row r="20895" spans="1:1" x14ac:dyDescent="0.2">
      <c r="A20895" s="4"/>
    </row>
    <row r="20896" spans="1:1" x14ac:dyDescent="0.2">
      <c r="A20896" s="4"/>
    </row>
    <row r="20897" spans="1:1" x14ac:dyDescent="0.2">
      <c r="A20897" s="4"/>
    </row>
    <row r="20898" spans="1:1" x14ac:dyDescent="0.2">
      <c r="A20898" s="4"/>
    </row>
    <row r="20899" spans="1:1" x14ac:dyDescent="0.2">
      <c r="A20899" s="4"/>
    </row>
    <row r="20900" spans="1:1" x14ac:dyDescent="0.2">
      <c r="A20900" s="4"/>
    </row>
    <row r="20901" spans="1:1" x14ac:dyDescent="0.2">
      <c r="A20901" s="4"/>
    </row>
    <row r="20902" spans="1:1" x14ac:dyDescent="0.2">
      <c r="A20902" s="4"/>
    </row>
    <row r="20903" spans="1:1" x14ac:dyDescent="0.2">
      <c r="A20903" s="4"/>
    </row>
    <row r="20904" spans="1:1" x14ac:dyDescent="0.2">
      <c r="A20904" s="4"/>
    </row>
    <row r="20905" spans="1:1" x14ac:dyDescent="0.2">
      <c r="A20905" s="4"/>
    </row>
    <row r="20906" spans="1:1" x14ac:dyDescent="0.2">
      <c r="A20906" s="4"/>
    </row>
    <row r="20907" spans="1:1" x14ac:dyDescent="0.2">
      <c r="A20907" s="4"/>
    </row>
    <row r="20908" spans="1:1" x14ac:dyDescent="0.2">
      <c r="A20908" s="4"/>
    </row>
    <row r="20909" spans="1:1" x14ac:dyDescent="0.2">
      <c r="A20909" s="4"/>
    </row>
    <row r="20910" spans="1:1" x14ac:dyDescent="0.2">
      <c r="A20910" s="4"/>
    </row>
    <row r="20911" spans="1:1" x14ac:dyDescent="0.2">
      <c r="A20911" s="4"/>
    </row>
    <row r="20912" spans="1:1" x14ac:dyDescent="0.2">
      <c r="A20912" s="4"/>
    </row>
    <row r="20913" spans="1:1" x14ac:dyDescent="0.2">
      <c r="A20913" s="4"/>
    </row>
    <row r="20914" spans="1:1" x14ac:dyDescent="0.2">
      <c r="A20914" s="4"/>
    </row>
    <row r="20915" spans="1:1" x14ac:dyDescent="0.2">
      <c r="A20915" s="4"/>
    </row>
    <row r="20916" spans="1:1" x14ac:dyDescent="0.2">
      <c r="A20916" s="4"/>
    </row>
    <row r="20917" spans="1:1" x14ac:dyDescent="0.2">
      <c r="A20917" s="4"/>
    </row>
    <row r="20918" spans="1:1" x14ac:dyDescent="0.2">
      <c r="A20918" s="4"/>
    </row>
    <row r="20919" spans="1:1" x14ac:dyDescent="0.2">
      <c r="A20919" s="4"/>
    </row>
    <row r="20920" spans="1:1" x14ac:dyDescent="0.2">
      <c r="A20920" s="4"/>
    </row>
    <row r="20921" spans="1:1" x14ac:dyDescent="0.2">
      <c r="A20921" s="4"/>
    </row>
    <row r="20922" spans="1:1" x14ac:dyDescent="0.2">
      <c r="A20922" s="4"/>
    </row>
    <row r="20923" spans="1:1" x14ac:dyDescent="0.2">
      <c r="A20923" s="4"/>
    </row>
    <row r="20924" spans="1:1" x14ac:dyDescent="0.2">
      <c r="A20924" s="4"/>
    </row>
    <row r="20925" spans="1:1" x14ac:dyDescent="0.2">
      <c r="A20925" s="4"/>
    </row>
    <row r="20926" spans="1:1" x14ac:dyDescent="0.2">
      <c r="A20926" s="4"/>
    </row>
    <row r="20927" spans="1:1" x14ac:dyDescent="0.2">
      <c r="A20927" s="4"/>
    </row>
    <row r="20928" spans="1:1" x14ac:dyDescent="0.2">
      <c r="A20928" s="4"/>
    </row>
    <row r="20929" spans="1:1" x14ac:dyDescent="0.2">
      <c r="A20929" s="4"/>
    </row>
    <row r="20930" spans="1:1" x14ac:dyDescent="0.2">
      <c r="A20930" s="4"/>
    </row>
    <row r="20931" spans="1:1" x14ac:dyDescent="0.2">
      <c r="A20931" s="4"/>
    </row>
    <row r="20932" spans="1:1" x14ac:dyDescent="0.2">
      <c r="A20932" s="4"/>
    </row>
    <row r="20933" spans="1:1" x14ac:dyDescent="0.2">
      <c r="A20933" s="4"/>
    </row>
    <row r="20934" spans="1:1" x14ac:dyDescent="0.2">
      <c r="A20934" s="4"/>
    </row>
    <row r="20935" spans="1:1" x14ac:dyDescent="0.2">
      <c r="A20935" s="4"/>
    </row>
    <row r="20936" spans="1:1" x14ac:dyDescent="0.2">
      <c r="A20936" s="4"/>
    </row>
    <row r="20937" spans="1:1" x14ac:dyDescent="0.2">
      <c r="A20937" s="4"/>
    </row>
    <row r="20938" spans="1:1" x14ac:dyDescent="0.2">
      <c r="A20938" s="4"/>
    </row>
    <row r="20939" spans="1:1" x14ac:dyDescent="0.2">
      <c r="A20939" s="4"/>
    </row>
    <row r="20940" spans="1:1" x14ac:dyDescent="0.2">
      <c r="A20940" s="4"/>
    </row>
    <row r="20941" spans="1:1" x14ac:dyDescent="0.2">
      <c r="A20941" s="4"/>
    </row>
    <row r="20942" spans="1:1" x14ac:dyDescent="0.2">
      <c r="A20942" s="4"/>
    </row>
    <row r="20943" spans="1:1" x14ac:dyDescent="0.2">
      <c r="A20943" s="4"/>
    </row>
    <row r="20944" spans="1:1" x14ac:dyDescent="0.2">
      <c r="A20944" s="4"/>
    </row>
    <row r="20945" spans="1:1" x14ac:dyDescent="0.2">
      <c r="A20945" s="4"/>
    </row>
    <row r="20946" spans="1:1" x14ac:dyDescent="0.2">
      <c r="A20946" s="4"/>
    </row>
    <row r="20947" spans="1:1" x14ac:dyDescent="0.2">
      <c r="A20947" s="4"/>
    </row>
    <row r="20948" spans="1:1" x14ac:dyDescent="0.2">
      <c r="A20948" s="4"/>
    </row>
    <row r="20949" spans="1:1" x14ac:dyDescent="0.2">
      <c r="A20949" s="4"/>
    </row>
    <row r="20950" spans="1:1" x14ac:dyDescent="0.2">
      <c r="A20950" s="4"/>
    </row>
    <row r="20951" spans="1:1" x14ac:dyDescent="0.2">
      <c r="A20951" s="4"/>
    </row>
    <row r="20952" spans="1:1" x14ac:dyDescent="0.2">
      <c r="A20952" s="4"/>
    </row>
    <row r="20953" spans="1:1" x14ac:dyDescent="0.2">
      <c r="A20953" s="4"/>
    </row>
    <row r="20954" spans="1:1" x14ac:dyDescent="0.2">
      <c r="A20954" s="4"/>
    </row>
    <row r="20955" spans="1:1" x14ac:dyDescent="0.2">
      <c r="A20955" s="4"/>
    </row>
    <row r="20956" spans="1:1" x14ac:dyDescent="0.2">
      <c r="A20956" s="4"/>
    </row>
    <row r="20957" spans="1:1" x14ac:dyDescent="0.2">
      <c r="A20957" s="4"/>
    </row>
    <row r="20958" spans="1:1" x14ac:dyDescent="0.2">
      <c r="A20958" s="4"/>
    </row>
    <row r="20959" spans="1:1" x14ac:dyDescent="0.2">
      <c r="A20959" s="4"/>
    </row>
    <row r="20960" spans="1:1" x14ac:dyDescent="0.2">
      <c r="A20960" s="4"/>
    </row>
    <row r="20961" spans="1:1" x14ac:dyDescent="0.2">
      <c r="A20961" s="4"/>
    </row>
    <row r="20962" spans="1:1" x14ac:dyDescent="0.2">
      <c r="A20962" s="4"/>
    </row>
    <row r="20963" spans="1:1" x14ac:dyDescent="0.2">
      <c r="A20963" s="4"/>
    </row>
    <row r="20964" spans="1:1" x14ac:dyDescent="0.2">
      <c r="A20964" s="4"/>
    </row>
    <row r="20965" spans="1:1" x14ac:dyDescent="0.2">
      <c r="A20965" s="4"/>
    </row>
    <row r="20966" spans="1:1" x14ac:dyDescent="0.2">
      <c r="A20966" s="4"/>
    </row>
    <row r="20967" spans="1:1" x14ac:dyDescent="0.2">
      <c r="A20967" s="4"/>
    </row>
    <row r="20968" spans="1:1" x14ac:dyDescent="0.2">
      <c r="A20968" s="4"/>
    </row>
    <row r="20969" spans="1:1" x14ac:dyDescent="0.2">
      <c r="A20969" s="4"/>
    </row>
    <row r="20970" spans="1:1" x14ac:dyDescent="0.2">
      <c r="A20970" s="4"/>
    </row>
    <row r="20971" spans="1:1" x14ac:dyDescent="0.2">
      <c r="A20971" s="4"/>
    </row>
    <row r="20972" spans="1:1" x14ac:dyDescent="0.2">
      <c r="A20972" s="4"/>
    </row>
    <row r="20973" spans="1:1" x14ac:dyDescent="0.2">
      <c r="A20973" s="4"/>
    </row>
    <row r="20974" spans="1:1" x14ac:dyDescent="0.2">
      <c r="A20974" s="4"/>
    </row>
    <row r="20975" spans="1:1" x14ac:dyDescent="0.2">
      <c r="A20975" s="4"/>
    </row>
    <row r="20976" spans="1:1" x14ac:dyDescent="0.2">
      <c r="A20976" s="4"/>
    </row>
    <row r="20977" spans="1:1" x14ac:dyDescent="0.2">
      <c r="A20977" s="4"/>
    </row>
    <row r="20978" spans="1:1" x14ac:dyDescent="0.2">
      <c r="A20978" s="4"/>
    </row>
    <row r="20979" spans="1:1" x14ac:dyDescent="0.2">
      <c r="A20979" s="4"/>
    </row>
    <row r="20980" spans="1:1" x14ac:dyDescent="0.2">
      <c r="A20980" s="4"/>
    </row>
    <row r="20981" spans="1:1" x14ac:dyDescent="0.2">
      <c r="A20981" s="4"/>
    </row>
    <row r="20982" spans="1:1" x14ac:dyDescent="0.2">
      <c r="A20982" s="4"/>
    </row>
    <row r="20983" spans="1:1" x14ac:dyDescent="0.2">
      <c r="A20983" s="4"/>
    </row>
    <row r="20984" spans="1:1" x14ac:dyDescent="0.2">
      <c r="A20984" s="4"/>
    </row>
    <row r="20985" spans="1:1" x14ac:dyDescent="0.2">
      <c r="A20985" s="4"/>
    </row>
    <row r="20986" spans="1:1" x14ac:dyDescent="0.2">
      <c r="A20986" s="4"/>
    </row>
    <row r="20987" spans="1:1" x14ac:dyDescent="0.2">
      <c r="A20987" s="4"/>
    </row>
    <row r="20988" spans="1:1" x14ac:dyDescent="0.2">
      <c r="A20988" s="4"/>
    </row>
    <row r="20989" spans="1:1" x14ac:dyDescent="0.2">
      <c r="A20989" s="4"/>
    </row>
    <row r="20990" spans="1:1" x14ac:dyDescent="0.2">
      <c r="A20990" s="4"/>
    </row>
    <row r="20991" spans="1:1" x14ac:dyDescent="0.2">
      <c r="A20991" s="4"/>
    </row>
    <row r="20992" spans="1:1" x14ac:dyDescent="0.2">
      <c r="A20992" s="4"/>
    </row>
    <row r="20993" spans="1:1" x14ac:dyDescent="0.2">
      <c r="A20993" s="4"/>
    </row>
    <row r="20994" spans="1:1" x14ac:dyDescent="0.2">
      <c r="A20994" s="4"/>
    </row>
    <row r="20995" spans="1:1" x14ac:dyDescent="0.2">
      <c r="A20995" s="4"/>
    </row>
    <row r="20996" spans="1:1" x14ac:dyDescent="0.2">
      <c r="A20996" s="4"/>
    </row>
    <row r="20997" spans="1:1" x14ac:dyDescent="0.2">
      <c r="A20997" s="4"/>
    </row>
    <row r="20998" spans="1:1" x14ac:dyDescent="0.2">
      <c r="A20998" s="4"/>
    </row>
    <row r="20999" spans="1:1" x14ac:dyDescent="0.2">
      <c r="A20999" s="4"/>
    </row>
    <row r="21000" spans="1:1" x14ac:dyDescent="0.2">
      <c r="A21000" s="4"/>
    </row>
    <row r="21001" spans="1:1" x14ac:dyDescent="0.2">
      <c r="A21001" s="4"/>
    </row>
    <row r="21002" spans="1:1" x14ac:dyDescent="0.2">
      <c r="A21002" s="4"/>
    </row>
    <row r="21003" spans="1:1" x14ac:dyDescent="0.2">
      <c r="A21003" s="4"/>
    </row>
    <row r="21004" spans="1:1" x14ac:dyDescent="0.2">
      <c r="A21004" s="4"/>
    </row>
    <row r="21005" spans="1:1" x14ac:dyDescent="0.2">
      <c r="A21005" s="4"/>
    </row>
    <row r="21006" spans="1:1" x14ac:dyDescent="0.2">
      <c r="A21006" s="4"/>
    </row>
    <row r="21007" spans="1:1" x14ac:dyDescent="0.2">
      <c r="A21007" s="4"/>
    </row>
    <row r="21008" spans="1:1" x14ac:dyDescent="0.2">
      <c r="A21008" s="4"/>
    </row>
    <row r="21009" spans="1:1" x14ac:dyDescent="0.2">
      <c r="A21009" s="4"/>
    </row>
    <row r="21010" spans="1:1" x14ac:dyDescent="0.2">
      <c r="A21010" s="4"/>
    </row>
    <row r="21011" spans="1:1" x14ac:dyDescent="0.2">
      <c r="A21011" s="4"/>
    </row>
    <row r="21012" spans="1:1" x14ac:dyDescent="0.2">
      <c r="A21012" s="4"/>
    </row>
    <row r="21013" spans="1:1" x14ac:dyDescent="0.2">
      <c r="A21013" s="4"/>
    </row>
    <row r="21014" spans="1:1" x14ac:dyDescent="0.2">
      <c r="A21014" s="4"/>
    </row>
    <row r="21015" spans="1:1" x14ac:dyDescent="0.2">
      <c r="A21015" s="4"/>
    </row>
    <row r="21016" spans="1:1" x14ac:dyDescent="0.2">
      <c r="A21016" s="4"/>
    </row>
    <row r="21017" spans="1:1" x14ac:dyDescent="0.2">
      <c r="A21017" s="4"/>
    </row>
    <row r="21018" spans="1:1" x14ac:dyDescent="0.2">
      <c r="A21018" s="4"/>
    </row>
    <row r="21019" spans="1:1" x14ac:dyDescent="0.2">
      <c r="A21019" s="4"/>
    </row>
    <row r="21020" spans="1:1" x14ac:dyDescent="0.2">
      <c r="A21020" s="4"/>
    </row>
    <row r="21021" spans="1:1" x14ac:dyDescent="0.2">
      <c r="A21021" s="4"/>
    </row>
    <row r="21022" spans="1:1" x14ac:dyDescent="0.2">
      <c r="A21022" s="4"/>
    </row>
    <row r="21023" spans="1:1" x14ac:dyDescent="0.2">
      <c r="A21023" s="4"/>
    </row>
    <row r="21024" spans="1:1" x14ac:dyDescent="0.2">
      <c r="A21024" s="4"/>
    </row>
    <row r="21025" spans="1:1" x14ac:dyDescent="0.2">
      <c r="A21025" s="4"/>
    </row>
    <row r="21026" spans="1:1" x14ac:dyDescent="0.2">
      <c r="A21026" s="4"/>
    </row>
    <row r="21027" spans="1:1" x14ac:dyDescent="0.2">
      <c r="A21027" s="4"/>
    </row>
    <row r="21028" spans="1:1" x14ac:dyDescent="0.2">
      <c r="A21028" s="4"/>
    </row>
    <row r="21029" spans="1:1" x14ac:dyDescent="0.2">
      <c r="A21029" s="4"/>
    </row>
    <row r="21030" spans="1:1" x14ac:dyDescent="0.2">
      <c r="A21030" s="4"/>
    </row>
    <row r="21031" spans="1:1" x14ac:dyDescent="0.2">
      <c r="A21031" s="4"/>
    </row>
    <row r="21032" spans="1:1" x14ac:dyDescent="0.2">
      <c r="A21032" s="4"/>
    </row>
    <row r="21033" spans="1:1" x14ac:dyDescent="0.2">
      <c r="A21033" s="4"/>
    </row>
    <row r="21034" spans="1:1" x14ac:dyDescent="0.2">
      <c r="A21034" s="4"/>
    </row>
    <row r="21035" spans="1:1" x14ac:dyDescent="0.2">
      <c r="A21035" s="4"/>
    </row>
    <row r="21036" spans="1:1" x14ac:dyDescent="0.2">
      <c r="A21036" s="4"/>
    </row>
    <row r="21037" spans="1:1" x14ac:dyDescent="0.2">
      <c r="A21037" s="4"/>
    </row>
    <row r="21038" spans="1:1" x14ac:dyDescent="0.2">
      <c r="A21038" s="4"/>
    </row>
    <row r="21039" spans="1:1" x14ac:dyDescent="0.2">
      <c r="A21039" s="4"/>
    </row>
    <row r="21040" spans="1:1" x14ac:dyDescent="0.2">
      <c r="A21040" s="4"/>
    </row>
    <row r="21041" spans="1:1" x14ac:dyDescent="0.2">
      <c r="A21041" s="4"/>
    </row>
    <row r="21042" spans="1:1" x14ac:dyDescent="0.2">
      <c r="A21042" s="4"/>
    </row>
    <row r="21043" spans="1:1" x14ac:dyDescent="0.2">
      <c r="A21043" s="4"/>
    </row>
    <row r="21044" spans="1:1" x14ac:dyDescent="0.2">
      <c r="A21044" s="4"/>
    </row>
    <row r="21045" spans="1:1" x14ac:dyDescent="0.2">
      <c r="A21045" s="4"/>
    </row>
    <row r="21046" spans="1:1" x14ac:dyDescent="0.2">
      <c r="A21046" s="4"/>
    </row>
    <row r="21047" spans="1:1" x14ac:dyDescent="0.2">
      <c r="A21047" s="4"/>
    </row>
    <row r="21048" spans="1:1" x14ac:dyDescent="0.2">
      <c r="A21048" s="4"/>
    </row>
    <row r="21049" spans="1:1" x14ac:dyDescent="0.2">
      <c r="A21049" s="4"/>
    </row>
    <row r="21050" spans="1:1" x14ac:dyDescent="0.2">
      <c r="A21050" s="4"/>
    </row>
    <row r="21051" spans="1:1" x14ac:dyDescent="0.2">
      <c r="A21051" s="4"/>
    </row>
    <row r="21052" spans="1:1" x14ac:dyDescent="0.2">
      <c r="A21052" s="4"/>
    </row>
    <row r="21053" spans="1:1" x14ac:dyDescent="0.2">
      <c r="A21053" s="4"/>
    </row>
    <row r="21054" spans="1:1" x14ac:dyDescent="0.2">
      <c r="A21054" s="4"/>
    </row>
    <row r="21055" spans="1:1" x14ac:dyDescent="0.2">
      <c r="A21055" s="4"/>
    </row>
    <row r="21056" spans="1:1" x14ac:dyDescent="0.2">
      <c r="A21056" s="4"/>
    </row>
    <row r="21057" spans="1:1" x14ac:dyDescent="0.2">
      <c r="A21057" s="4"/>
    </row>
    <row r="21058" spans="1:1" x14ac:dyDescent="0.2">
      <c r="A21058" s="4"/>
    </row>
    <row r="21059" spans="1:1" x14ac:dyDescent="0.2">
      <c r="A21059" s="4"/>
    </row>
    <row r="21060" spans="1:1" x14ac:dyDescent="0.2">
      <c r="A21060" s="4"/>
    </row>
    <row r="21061" spans="1:1" x14ac:dyDescent="0.2">
      <c r="A21061" s="4"/>
    </row>
    <row r="21062" spans="1:1" x14ac:dyDescent="0.2">
      <c r="A21062" s="4"/>
    </row>
    <row r="21063" spans="1:1" x14ac:dyDescent="0.2">
      <c r="A21063" s="4"/>
    </row>
    <row r="21064" spans="1:1" x14ac:dyDescent="0.2">
      <c r="A21064" s="4"/>
    </row>
    <row r="21065" spans="1:1" x14ac:dyDescent="0.2">
      <c r="A21065" s="4"/>
    </row>
    <row r="21066" spans="1:1" x14ac:dyDescent="0.2">
      <c r="A21066" s="4"/>
    </row>
    <row r="21067" spans="1:1" x14ac:dyDescent="0.2">
      <c r="A21067" s="4"/>
    </row>
    <row r="21068" spans="1:1" x14ac:dyDescent="0.2">
      <c r="A21068" s="4"/>
    </row>
    <row r="21069" spans="1:1" x14ac:dyDescent="0.2">
      <c r="A21069" s="4"/>
    </row>
    <row r="21070" spans="1:1" x14ac:dyDescent="0.2">
      <c r="A21070" s="4"/>
    </row>
    <row r="21071" spans="1:1" x14ac:dyDescent="0.2">
      <c r="A21071" s="4"/>
    </row>
    <row r="21072" spans="1:1" x14ac:dyDescent="0.2">
      <c r="A21072" s="4"/>
    </row>
    <row r="21073" spans="1:1" x14ac:dyDescent="0.2">
      <c r="A21073" s="4"/>
    </row>
    <row r="21074" spans="1:1" x14ac:dyDescent="0.2">
      <c r="A21074" s="4"/>
    </row>
    <row r="21075" spans="1:1" x14ac:dyDescent="0.2">
      <c r="A21075" s="4"/>
    </row>
    <row r="21076" spans="1:1" x14ac:dyDescent="0.2">
      <c r="A21076" s="4"/>
    </row>
    <row r="21077" spans="1:1" x14ac:dyDescent="0.2">
      <c r="A21077" s="4"/>
    </row>
    <row r="21078" spans="1:1" x14ac:dyDescent="0.2">
      <c r="A21078" s="4"/>
    </row>
    <row r="21079" spans="1:1" x14ac:dyDescent="0.2">
      <c r="A21079" s="4"/>
    </row>
    <row r="21080" spans="1:1" x14ac:dyDescent="0.2">
      <c r="A21080" s="4"/>
    </row>
    <row r="21081" spans="1:1" x14ac:dyDescent="0.2">
      <c r="A21081" s="4"/>
    </row>
    <row r="21082" spans="1:1" x14ac:dyDescent="0.2">
      <c r="A21082" s="4"/>
    </row>
    <row r="21083" spans="1:1" x14ac:dyDescent="0.2">
      <c r="A21083" s="4"/>
    </row>
    <row r="21084" spans="1:1" x14ac:dyDescent="0.2">
      <c r="A21084" s="4"/>
    </row>
    <row r="21085" spans="1:1" x14ac:dyDescent="0.2">
      <c r="A21085" s="4"/>
    </row>
    <row r="21086" spans="1:1" x14ac:dyDescent="0.2">
      <c r="A21086" s="4"/>
    </row>
  </sheetData>
  <mergeCells count="5">
    <mergeCell ref="E6:G6"/>
    <mergeCell ref="D7:G7"/>
    <mergeCell ref="F4:G4"/>
    <mergeCell ref="B1:H1"/>
    <mergeCell ref="B2:G2"/>
  </mergeCells>
  <phoneticPr fontId="13" type="noConversion"/>
  <pageMargins left="0.94488188976377963" right="0.74803149606299213" top="1.1023622047244095" bottom="0.98425196850393704" header="0.51181102362204722" footer="0.51181102362204722"/>
  <pageSetup paperSize="9" scale="75" fitToHeight="0" orientation="portrait" r:id="rId1"/>
  <headerFooter alignWithMargins="0">
    <oddHeader xml:space="preserve">&amp;C&amp;"Arial,Félkövér"&amp;11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R15"/>
  <sheetViews>
    <sheetView zoomScaleNormal="100" workbookViewId="0">
      <selection activeCell="U9" sqref="U9"/>
    </sheetView>
  </sheetViews>
  <sheetFormatPr defaultRowHeight="12.75" x14ac:dyDescent="0.2"/>
  <cols>
    <col min="1" max="1" width="6.140625" customWidth="1"/>
    <col min="2" max="2" width="19.28515625" customWidth="1"/>
    <col min="4" max="5" width="9.7109375" customWidth="1"/>
    <col min="17" max="17" width="9.5703125" customWidth="1"/>
  </cols>
  <sheetData>
    <row r="1" spans="1:18" x14ac:dyDescent="0.2">
      <c r="N1" s="386" t="s">
        <v>454</v>
      </c>
    </row>
    <row r="3" spans="1:18" ht="15.75" x14ac:dyDescent="0.25">
      <c r="C3" s="1061" t="s">
        <v>322</v>
      </c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</row>
    <row r="4" spans="1:18" ht="13.5" thickBot="1" x14ac:dyDescent="0.25"/>
    <row r="5" spans="1:18" s="38" customFormat="1" ht="14.25" thickTop="1" thickBot="1" x14ac:dyDescent="0.25">
      <c r="A5" s="94"/>
      <c r="B5" s="95" t="s">
        <v>104</v>
      </c>
      <c r="C5" s="96" t="s">
        <v>105</v>
      </c>
      <c r="D5" s="97" t="s">
        <v>106</v>
      </c>
      <c r="E5" s="813" t="s">
        <v>107</v>
      </c>
      <c r="F5" s="552" t="s">
        <v>108</v>
      </c>
      <c r="G5" s="552" t="s">
        <v>109</v>
      </c>
      <c r="H5" s="552" t="s">
        <v>110</v>
      </c>
      <c r="I5" s="552" t="s">
        <v>111</v>
      </c>
      <c r="J5" s="552" t="s">
        <v>112</v>
      </c>
      <c r="K5" s="552" t="s">
        <v>113</v>
      </c>
      <c r="L5" s="552" t="s">
        <v>114</v>
      </c>
      <c r="M5" s="552" t="s">
        <v>116</v>
      </c>
      <c r="N5" s="552" t="s">
        <v>117</v>
      </c>
      <c r="O5" s="552" t="s">
        <v>118</v>
      </c>
      <c r="P5" s="552" t="s">
        <v>119</v>
      </c>
      <c r="Q5" s="552" t="s">
        <v>120</v>
      </c>
      <c r="R5" s="814" t="s">
        <v>332</v>
      </c>
    </row>
    <row r="6" spans="1:18" ht="43.5" thickBot="1" x14ac:dyDescent="0.25">
      <c r="A6" s="46">
        <v>1</v>
      </c>
      <c r="B6" s="90"/>
      <c r="C6" s="92"/>
      <c r="D6" s="25"/>
      <c r="E6" s="23"/>
      <c r="F6" s="26" t="s">
        <v>92</v>
      </c>
      <c r="G6" s="26"/>
      <c r="H6" s="23"/>
      <c r="I6" s="23"/>
      <c r="J6" s="24"/>
      <c r="K6" s="25"/>
      <c r="L6" s="26" t="s">
        <v>93</v>
      </c>
      <c r="M6" s="26"/>
      <c r="N6" s="23"/>
      <c r="O6" s="23"/>
      <c r="P6" s="23"/>
      <c r="Q6" s="27" t="s">
        <v>94</v>
      </c>
      <c r="R6" s="87" t="s">
        <v>11</v>
      </c>
    </row>
    <row r="7" spans="1:18" ht="15.75" thickBot="1" x14ac:dyDescent="0.3">
      <c r="A7" s="46">
        <v>2</v>
      </c>
      <c r="B7" s="90"/>
      <c r="C7" s="92"/>
      <c r="D7" s="25"/>
      <c r="E7" s="23"/>
      <c r="F7" s="28" t="s">
        <v>95</v>
      </c>
      <c r="G7" s="24"/>
      <c r="H7" s="23"/>
      <c r="I7" s="28" t="s">
        <v>96</v>
      </c>
      <c r="J7" s="24"/>
      <c r="K7" s="25"/>
      <c r="L7" s="28" t="s">
        <v>95</v>
      </c>
      <c r="M7" s="23"/>
      <c r="N7" s="25"/>
      <c r="O7" s="28" t="s">
        <v>96</v>
      </c>
      <c r="P7" s="23"/>
      <c r="Q7" s="29"/>
      <c r="R7" s="88" t="s">
        <v>97</v>
      </c>
    </row>
    <row r="8" spans="1:18" ht="21" thickBot="1" x14ac:dyDescent="0.3">
      <c r="A8" s="46">
        <v>3</v>
      </c>
      <c r="B8" s="91"/>
      <c r="C8" s="93"/>
      <c r="D8" s="778" t="s">
        <v>329</v>
      </c>
      <c r="E8" s="795" t="s">
        <v>330</v>
      </c>
      <c r="F8" s="30" t="s">
        <v>9</v>
      </c>
      <c r="G8" s="31" t="s">
        <v>98</v>
      </c>
      <c r="H8" s="30" t="s">
        <v>10</v>
      </c>
      <c r="I8" s="30" t="s">
        <v>9</v>
      </c>
      <c r="J8" s="30" t="s">
        <v>98</v>
      </c>
      <c r="K8" s="778" t="s">
        <v>10</v>
      </c>
      <c r="L8" s="30" t="s">
        <v>9</v>
      </c>
      <c r="M8" s="31" t="s">
        <v>98</v>
      </c>
      <c r="N8" s="30" t="s">
        <v>10</v>
      </c>
      <c r="O8" s="30" t="s">
        <v>9</v>
      </c>
      <c r="P8" s="31" t="s">
        <v>98</v>
      </c>
      <c r="Q8" s="32"/>
      <c r="R8" s="88" t="s">
        <v>99</v>
      </c>
    </row>
    <row r="9" spans="1:18" ht="47.25" customHeight="1" thickBot="1" x14ac:dyDescent="0.25">
      <c r="A9" s="49">
        <v>4</v>
      </c>
      <c r="B9" s="33" t="s">
        <v>15</v>
      </c>
      <c r="C9" s="34" t="s">
        <v>412</v>
      </c>
      <c r="D9" s="786">
        <v>1</v>
      </c>
      <c r="E9" s="786"/>
      <c r="F9" s="786">
        <v>4</v>
      </c>
      <c r="G9" s="786">
        <v>7</v>
      </c>
      <c r="H9" s="786"/>
      <c r="I9" s="786"/>
      <c r="J9" s="786"/>
      <c r="K9" s="786"/>
      <c r="L9" s="786">
        <v>1</v>
      </c>
      <c r="M9" s="786"/>
      <c r="N9" s="786"/>
      <c r="O9" s="786"/>
      <c r="P9" s="787"/>
      <c r="Q9" s="927">
        <v>21</v>
      </c>
      <c r="R9" s="784">
        <f t="shared" ref="R9:R14" si="0">SUM(D9:Q9)</f>
        <v>34</v>
      </c>
    </row>
    <row r="10" spans="1:18" ht="48" customHeight="1" thickBot="1" x14ac:dyDescent="0.25">
      <c r="A10" s="49">
        <v>5</v>
      </c>
      <c r="B10" s="33" t="s">
        <v>100</v>
      </c>
      <c r="C10" s="34" t="s">
        <v>412</v>
      </c>
      <c r="D10" s="788"/>
      <c r="E10" s="788">
        <v>11</v>
      </c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9"/>
      <c r="Q10" s="789"/>
      <c r="R10" s="784">
        <f t="shared" si="0"/>
        <v>11</v>
      </c>
    </row>
    <row r="11" spans="1:18" ht="51" customHeight="1" thickBot="1" x14ac:dyDescent="0.25">
      <c r="A11" s="49">
        <v>6</v>
      </c>
      <c r="B11" s="157" t="s">
        <v>154</v>
      </c>
      <c r="C11" s="34" t="s">
        <v>412</v>
      </c>
      <c r="D11" s="788"/>
      <c r="E11" s="788"/>
      <c r="F11" s="788">
        <v>2</v>
      </c>
      <c r="G11" s="788"/>
      <c r="H11" s="788"/>
      <c r="I11" s="788"/>
      <c r="J11" s="788"/>
      <c r="K11" s="788"/>
      <c r="L11" s="788"/>
      <c r="M11" s="788"/>
      <c r="N11" s="788"/>
      <c r="O11" s="788"/>
      <c r="P11" s="789"/>
      <c r="Q11" s="789"/>
      <c r="R11" s="784">
        <f t="shared" si="0"/>
        <v>2</v>
      </c>
    </row>
    <row r="12" spans="1:18" ht="44.25" customHeight="1" thickBot="1" x14ac:dyDescent="0.25">
      <c r="A12" s="49">
        <v>7</v>
      </c>
      <c r="B12" s="158" t="s">
        <v>155</v>
      </c>
      <c r="C12" s="34" t="s">
        <v>412</v>
      </c>
      <c r="D12" s="790"/>
      <c r="E12" s="790"/>
      <c r="F12" s="790">
        <v>20</v>
      </c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1"/>
      <c r="R12" s="784">
        <f t="shared" si="0"/>
        <v>20</v>
      </c>
    </row>
    <row r="13" spans="1:18" ht="44.25" customHeight="1" thickBot="1" x14ac:dyDescent="0.25">
      <c r="A13" s="155">
        <v>8</v>
      </c>
      <c r="B13" s="156" t="s">
        <v>156</v>
      </c>
      <c r="C13" s="779" t="s">
        <v>412</v>
      </c>
      <c r="D13" s="792"/>
      <c r="E13" s="792"/>
      <c r="F13" s="792">
        <v>10</v>
      </c>
      <c r="G13" s="792"/>
      <c r="H13" s="792"/>
      <c r="I13" s="792"/>
      <c r="J13" s="792"/>
      <c r="K13" s="792"/>
      <c r="L13" s="792"/>
      <c r="M13" s="792"/>
      <c r="N13" s="792"/>
      <c r="O13" s="792"/>
      <c r="P13" s="793"/>
      <c r="Q13" s="793"/>
      <c r="R13" s="785">
        <f t="shared" si="0"/>
        <v>10</v>
      </c>
    </row>
    <row r="14" spans="1:18" ht="49.5" customHeight="1" thickTop="1" thickBot="1" x14ac:dyDescent="0.3">
      <c r="A14" s="89">
        <v>9</v>
      </c>
      <c r="B14" s="780" t="s">
        <v>11</v>
      </c>
      <c r="C14" s="781" t="s">
        <v>412</v>
      </c>
      <c r="D14" s="782">
        <f>SUM(D9:D13)</f>
        <v>1</v>
      </c>
      <c r="E14" s="782">
        <f>SUM(E9:E13)</f>
        <v>11</v>
      </c>
      <c r="F14" s="782">
        <f t="shared" ref="F14:Q14" si="1">SUM(F9:F13)</f>
        <v>36</v>
      </c>
      <c r="G14" s="782">
        <f t="shared" si="1"/>
        <v>7</v>
      </c>
      <c r="H14" s="782">
        <f t="shared" si="1"/>
        <v>0</v>
      </c>
      <c r="I14" s="782">
        <f t="shared" si="1"/>
        <v>0</v>
      </c>
      <c r="J14" s="782">
        <f t="shared" si="1"/>
        <v>0</v>
      </c>
      <c r="K14" s="782">
        <f t="shared" si="1"/>
        <v>0</v>
      </c>
      <c r="L14" s="782">
        <f t="shared" si="1"/>
        <v>1</v>
      </c>
      <c r="M14" s="782">
        <f t="shared" si="1"/>
        <v>0</v>
      </c>
      <c r="N14" s="782">
        <f t="shared" si="1"/>
        <v>0</v>
      </c>
      <c r="O14" s="782">
        <f t="shared" si="1"/>
        <v>0</v>
      </c>
      <c r="P14" s="782">
        <f t="shared" si="1"/>
        <v>0</v>
      </c>
      <c r="Q14" s="783">
        <f t="shared" si="1"/>
        <v>21</v>
      </c>
      <c r="R14" s="794">
        <f t="shared" si="0"/>
        <v>77</v>
      </c>
    </row>
    <row r="15" spans="1:18" ht="13.5" thickTop="1" x14ac:dyDescent="0.2"/>
  </sheetData>
  <mergeCells count="1">
    <mergeCell ref="C3:P3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7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Q37"/>
  <sheetViews>
    <sheetView zoomScaleNormal="100" workbookViewId="0">
      <selection activeCell="Q38" sqref="Q38"/>
    </sheetView>
  </sheetViews>
  <sheetFormatPr defaultRowHeight="11.25" x14ac:dyDescent="0.2"/>
  <cols>
    <col min="1" max="1" width="4.42578125" style="796" customWidth="1"/>
    <col min="2" max="2" width="30.7109375" style="796" customWidth="1"/>
    <col min="3" max="3" width="9.7109375" style="798" customWidth="1"/>
    <col min="4" max="4" width="10.140625" style="798" customWidth="1"/>
    <col min="5" max="5" width="11.140625" style="798" customWidth="1"/>
    <col min="6" max="6" width="9.42578125" style="798" customWidth="1"/>
    <col min="7" max="7" width="11.28515625" style="798" customWidth="1"/>
    <col min="8" max="8" width="11.7109375" style="798" customWidth="1"/>
    <col min="9" max="9" width="11.5703125" style="798" customWidth="1"/>
    <col min="10" max="10" width="9.85546875" style="798" customWidth="1"/>
    <col min="11" max="11" width="10.7109375" style="798" customWidth="1"/>
    <col min="12" max="12" width="11.7109375" style="798" customWidth="1"/>
    <col min="13" max="13" width="11.85546875" style="798" customWidth="1"/>
    <col min="14" max="14" width="12.28515625" style="798" customWidth="1"/>
    <col min="15" max="15" width="11" style="798" customWidth="1"/>
    <col min="16" max="16384" width="9.140625" style="796"/>
  </cols>
  <sheetData>
    <row r="3" spans="1:17" x14ac:dyDescent="0.2">
      <c r="I3" s="1064" t="s">
        <v>455</v>
      </c>
      <c r="J3" s="1064"/>
      <c r="K3" s="1064"/>
      <c r="L3" s="1064"/>
      <c r="M3" s="1064"/>
      <c r="N3" s="1064"/>
      <c r="O3" s="1064"/>
    </row>
    <row r="4" spans="1:17" x14ac:dyDescent="0.2">
      <c r="B4" s="797"/>
      <c r="P4" s="798"/>
      <c r="Q4" s="798"/>
    </row>
    <row r="5" spans="1:17" x14ac:dyDescent="0.2">
      <c r="B5" s="1065" t="s">
        <v>413</v>
      </c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799"/>
      <c r="Q5" s="799"/>
    </row>
    <row r="6" spans="1:17" x14ac:dyDescent="0.2">
      <c r="B6" s="800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</row>
    <row r="7" spans="1:17" ht="12" thickBot="1" x14ac:dyDescent="0.25">
      <c r="B7" s="798"/>
      <c r="D7" s="798" t="s">
        <v>140</v>
      </c>
      <c r="H7" s="801"/>
      <c r="I7" s="802"/>
      <c r="J7" s="802"/>
      <c r="N7" s="1062" t="s">
        <v>294</v>
      </c>
      <c r="O7" s="1063"/>
      <c r="P7" s="798"/>
      <c r="Q7" s="798"/>
    </row>
    <row r="8" spans="1:17" ht="12" thickBot="1" x14ac:dyDescent="0.25">
      <c r="A8" s="803"/>
      <c r="B8" s="804" t="s">
        <v>104</v>
      </c>
      <c r="C8" s="805" t="s">
        <v>105</v>
      </c>
      <c r="D8" s="805" t="s">
        <v>106</v>
      </c>
      <c r="E8" s="805" t="s">
        <v>107</v>
      </c>
      <c r="F8" s="805" t="s">
        <v>108</v>
      </c>
      <c r="G8" s="805" t="s">
        <v>109</v>
      </c>
      <c r="H8" s="805" t="s">
        <v>110</v>
      </c>
      <c r="I8" s="805" t="s">
        <v>111</v>
      </c>
      <c r="J8" s="805" t="s">
        <v>112</v>
      </c>
      <c r="K8" s="805" t="s">
        <v>113</v>
      </c>
      <c r="L8" s="805" t="s">
        <v>114</v>
      </c>
      <c r="M8" s="805" t="s">
        <v>116</v>
      </c>
      <c r="N8" s="805" t="s">
        <v>117</v>
      </c>
      <c r="O8" s="805" t="s">
        <v>118</v>
      </c>
      <c r="P8" s="798"/>
      <c r="Q8" s="798"/>
    </row>
    <row r="9" spans="1:17" ht="12" thickBot="1" x14ac:dyDescent="0.25">
      <c r="A9" s="803">
        <v>1</v>
      </c>
      <c r="B9" s="806" t="s">
        <v>123</v>
      </c>
      <c r="C9" s="807" t="s">
        <v>0</v>
      </c>
      <c r="D9" s="807">
        <v>2</v>
      </c>
      <c r="E9" s="807" t="s">
        <v>124</v>
      </c>
      <c r="F9" s="807" t="s">
        <v>125</v>
      </c>
      <c r="G9" s="807" t="s">
        <v>126</v>
      </c>
      <c r="H9" s="807" t="s">
        <v>127</v>
      </c>
      <c r="I9" s="807" t="s">
        <v>128</v>
      </c>
      <c r="J9" s="807" t="s">
        <v>129</v>
      </c>
      <c r="K9" s="807" t="s">
        <v>130</v>
      </c>
      <c r="L9" s="807" t="s">
        <v>66</v>
      </c>
      <c r="M9" s="807" t="s">
        <v>68</v>
      </c>
      <c r="N9" s="807" t="s">
        <v>70</v>
      </c>
      <c r="O9" s="808" t="s">
        <v>131</v>
      </c>
      <c r="P9" s="798"/>
      <c r="Q9" s="798"/>
    </row>
    <row r="10" spans="1:17" ht="12" thickBot="1" x14ac:dyDescent="0.25">
      <c r="A10" s="803">
        <v>2</v>
      </c>
      <c r="B10" s="117" t="s">
        <v>434</v>
      </c>
      <c r="C10" s="99">
        <v>21686941</v>
      </c>
      <c r="D10" s="99">
        <v>21686941</v>
      </c>
      <c r="E10" s="99">
        <v>21686941</v>
      </c>
      <c r="F10" s="99">
        <v>21686941</v>
      </c>
      <c r="G10" s="99">
        <v>21686941</v>
      </c>
      <c r="H10" s="99">
        <v>21686941</v>
      </c>
      <c r="I10" s="99">
        <v>21686941</v>
      </c>
      <c r="J10" s="99">
        <v>21686941</v>
      </c>
      <c r="K10" s="99">
        <v>21686941</v>
      </c>
      <c r="L10" s="99">
        <v>21686941</v>
      </c>
      <c r="M10" s="99">
        <v>21686941</v>
      </c>
      <c r="N10" s="99">
        <v>21686949</v>
      </c>
      <c r="O10" s="100">
        <f>SUM(C10:N10)</f>
        <v>260243300</v>
      </c>
      <c r="P10" s="798"/>
      <c r="Q10" s="798"/>
    </row>
    <row r="11" spans="1:17" ht="12" thickBot="1" x14ac:dyDescent="0.25">
      <c r="A11" s="803">
        <v>3</v>
      </c>
      <c r="B11" s="117" t="s">
        <v>6</v>
      </c>
      <c r="C11" s="884">
        <v>50000</v>
      </c>
      <c r="D11" s="884">
        <v>150000</v>
      </c>
      <c r="E11" s="884">
        <v>52450000</v>
      </c>
      <c r="F11" s="884">
        <v>1250000</v>
      </c>
      <c r="G11" s="884">
        <v>2500000</v>
      </c>
      <c r="H11" s="884">
        <v>450000</v>
      </c>
      <c r="I11" s="884">
        <v>100000</v>
      </c>
      <c r="J11" s="884">
        <v>990000</v>
      </c>
      <c r="K11" s="884">
        <v>58650000</v>
      </c>
      <c r="L11" s="884">
        <v>360000</v>
      </c>
      <c r="M11" s="884">
        <v>250000</v>
      </c>
      <c r="N11" s="884">
        <v>150000</v>
      </c>
      <c r="O11" s="100">
        <f t="shared" ref="O11:O16" si="0">SUM(C11:N11)</f>
        <v>117350000</v>
      </c>
      <c r="P11" s="798"/>
      <c r="Q11" s="798"/>
    </row>
    <row r="12" spans="1:17" ht="12" thickBot="1" x14ac:dyDescent="0.25">
      <c r="A12" s="803">
        <v>4</v>
      </c>
      <c r="B12" s="117" t="s">
        <v>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>
        <f t="shared" si="0"/>
        <v>0</v>
      </c>
      <c r="P12" s="798"/>
      <c r="Q12" s="798"/>
    </row>
    <row r="13" spans="1:17" ht="12" thickBot="1" x14ac:dyDescent="0.25">
      <c r="A13" s="803">
        <v>5</v>
      </c>
      <c r="B13" s="118" t="s">
        <v>132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>
        <f>SUM(C13:N13)</f>
        <v>0</v>
      </c>
      <c r="P13" s="798"/>
      <c r="Q13" s="798"/>
    </row>
    <row r="14" spans="1:17" ht="12" thickBot="1" x14ac:dyDescent="0.25">
      <c r="A14" s="803">
        <v>6</v>
      </c>
      <c r="B14" s="118" t="s">
        <v>435</v>
      </c>
      <c r="C14" s="99">
        <v>3686300</v>
      </c>
      <c r="D14" s="99">
        <v>3686300</v>
      </c>
      <c r="E14" s="99">
        <v>3686300</v>
      </c>
      <c r="F14" s="99">
        <v>3686300</v>
      </c>
      <c r="G14" s="99">
        <v>3686300</v>
      </c>
      <c r="H14" s="99">
        <v>3686300</v>
      </c>
      <c r="I14" s="99">
        <v>3686300</v>
      </c>
      <c r="J14" s="99">
        <v>3686300</v>
      </c>
      <c r="K14" s="99">
        <v>3686300</v>
      </c>
      <c r="L14" s="99">
        <v>3686300</v>
      </c>
      <c r="M14" s="99">
        <v>3686300</v>
      </c>
      <c r="N14" s="99">
        <v>3676650</v>
      </c>
      <c r="O14" s="100">
        <f>SUM(C14:N14)</f>
        <v>44225950</v>
      </c>
      <c r="P14" s="798"/>
      <c r="Q14" s="798"/>
    </row>
    <row r="15" spans="1:17" ht="12" thickBot="1" x14ac:dyDescent="0.25">
      <c r="A15" s="803">
        <v>7</v>
      </c>
      <c r="B15" s="117" t="s">
        <v>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>
        <f t="shared" si="0"/>
        <v>0</v>
      </c>
      <c r="P15" s="798"/>
      <c r="Q15" s="798"/>
    </row>
    <row r="16" spans="1:17" ht="12" thickBot="1" x14ac:dyDescent="0.25">
      <c r="A16" s="803">
        <v>8</v>
      </c>
      <c r="B16" s="118" t="s">
        <v>3</v>
      </c>
      <c r="C16" s="101"/>
      <c r="D16" s="101">
        <v>18405258</v>
      </c>
      <c r="E16" s="101"/>
      <c r="F16" s="101"/>
      <c r="G16" s="101">
        <v>150000000</v>
      </c>
      <c r="H16" s="101"/>
      <c r="I16" s="101">
        <v>3160000</v>
      </c>
      <c r="J16" s="101"/>
      <c r="K16" s="101"/>
      <c r="L16" s="101"/>
      <c r="M16" s="101"/>
      <c r="N16" s="101"/>
      <c r="O16" s="100">
        <f t="shared" si="0"/>
        <v>171565258</v>
      </c>
      <c r="P16" s="798"/>
      <c r="Q16" s="798"/>
    </row>
    <row r="17" spans="1:17" ht="12" thickBot="1" x14ac:dyDescent="0.25">
      <c r="A17" s="803">
        <v>9</v>
      </c>
      <c r="B17" s="117" t="s">
        <v>7</v>
      </c>
      <c r="C17" s="99">
        <v>408130</v>
      </c>
      <c r="D17" s="99">
        <v>500000</v>
      </c>
      <c r="E17" s="99">
        <v>501550</v>
      </c>
      <c r="F17" s="99">
        <v>501550</v>
      </c>
      <c r="G17" s="99">
        <v>501550</v>
      </c>
      <c r="H17" s="99">
        <v>501550</v>
      </c>
      <c r="I17" s="99">
        <v>501550</v>
      </c>
      <c r="J17" s="99">
        <v>520540</v>
      </c>
      <c r="K17" s="99">
        <v>520540</v>
      </c>
      <c r="L17" s="99">
        <v>520540</v>
      </c>
      <c r="M17" s="99">
        <v>520540</v>
      </c>
      <c r="N17" s="99">
        <v>520540</v>
      </c>
      <c r="O17" s="100">
        <f>SUM(C17:N17)</f>
        <v>6018580</v>
      </c>
      <c r="P17" s="798"/>
      <c r="Q17" s="798"/>
    </row>
    <row r="18" spans="1:17" ht="12" thickBot="1" x14ac:dyDescent="0.25">
      <c r="A18" s="803">
        <v>10</v>
      </c>
      <c r="B18" s="118" t="s">
        <v>133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0">
        <f>SUM(C18:N18)</f>
        <v>0</v>
      </c>
      <c r="P18" s="798"/>
      <c r="Q18" s="798"/>
    </row>
    <row r="19" spans="1:17" ht="12" thickBot="1" x14ac:dyDescent="0.25">
      <c r="A19" s="803">
        <v>11</v>
      </c>
      <c r="B19" s="130" t="s">
        <v>8</v>
      </c>
      <c r="C19" s="131">
        <v>177543160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00">
        <f>SUM(C19:N19)</f>
        <v>177543160</v>
      </c>
      <c r="P19" s="798"/>
      <c r="Q19" s="798"/>
    </row>
    <row r="20" spans="1:17" ht="12" thickBot="1" x14ac:dyDescent="0.25">
      <c r="A20" s="803">
        <v>12</v>
      </c>
      <c r="B20" s="119" t="s">
        <v>142</v>
      </c>
      <c r="C20" s="102">
        <f>SUM(C10:C19)</f>
        <v>203374531</v>
      </c>
      <c r="D20" s="102">
        <f t="shared" ref="D20:N20" si="1">SUM(D10:D19)</f>
        <v>44428499</v>
      </c>
      <c r="E20" s="102">
        <f t="shared" si="1"/>
        <v>78324791</v>
      </c>
      <c r="F20" s="102">
        <f t="shared" si="1"/>
        <v>27124791</v>
      </c>
      <c r="G20" s="102">
        <f t="shared" si="1"/>
        <v>178374791</v>
      </c>
      <c r="H20" s="102">
        <f>SUM(H10:H19)</f>
        <v>26324791</v>
      </c>
      <c r="I20" s="102">
        <f>SUM(I10:I19)</f>
        <v>29134791</v>
      </c>
      <c r="J20" s="102">
        <f t="shared" si="1"/>
        <v>26883781</v>
      </c>
      <c r="K20" s="102">
        <f t="shared" si="1"/>
        <v>84543781</v>
      </c>
      <c r="L20" s="102">
        <f t="shared" si="1"/>
        <v>26253781</v>
      </c>
      <c r="M20" s="102">
        <f t="shared" si="1"/>
        <v>26143781</v>
      </c>
      <c r="N20" s="102">
        <f t="shared" si="1"/>
        <v>26034139</v>
      </c>
      <c r="O20" s="103">
        <f>SUM(O10:O19)</f>
        <v>776946248</v>
      </c>
      <c r="P20" s="104"/>
      <c r="Q20" s="798"/>
    </row>
    <row r="21" spans="1:17" ht="12" thickBot="1" x14ac:dyDescent="0.25">
      <c r="A21" s="803">
        <v>13</v>
      </c>
      <c r="B21" s="120" t="s">
        <v>134</v>
      </c>
      <c r="C21" s="106">
        <v>17754432</v>
      </c>
      <c r="D21" s="106">
        <v>17754432</v>
      </c>
      <c r="E21" s="106">
        <v>17754432</v>
      </c>
      <c r="F21" s="106">
        <v>17754432</v>
      </c>
      <c r="G21" s="106">
        <v>17754432</v>
      </c>
      <c r="H21" s="106">
        <v>17754432</v>
      </c>
      <c r="I21" s="106">
        <v>17754432</v>
      </c>
      <c r="J21" s="106">
        <v>17754432</v>
      </c>
      <c r="K21" s="106">
        <v>17754432</v>
      </c>
      <c r="L21" s="106">
        <v>17754432</v>
      </c>
      <c r="M21" s="106">
        <v>17754432</v>
      </c>
      <c r="N21" s="106">
        <v>17754440</v>
      </c>
      <c r="O21" s="107">
        <f t="shared" ref="O21:O29" si="2">SUM(C21:N21)</f>
        <v>213053192</v>
      </c>
      <c r="P21" s="798"/>
      <c r="Q21" s="798"/>
    </row>
    <row r="22" spans="1:17" ht="12" thickBot="1" x14ac:dyDescent="0.25">
      <c r="A22" s="803">
        <v>14</v>
      </c>
      <c r="B22" s="118" t="s">
        <v>135</v>
      </c>
      <c r="C22" s="108">
        <v>3160051</v>
      </c>
      <c r="D22" s="108">
        <v>3160049</v>
      </c>
      <c r="E22" s="108">
        <v>3160049</v>
      </c>
      <c r="F22" s="108">
        <v>3160049</v>
      </c>
      <c r="G22" s="108">
        <v>3160049</v>
      </c>
      <c r="H22" s="108">
        <v>3160049</v>
      </c>
      <c r="I22" s="108">
        <v>3160049</v>
      </c>
      <c r="J22" s="108">
        <v>3160049</v>
      </c>
      <c r="K22" s="108">
        <v>3160049</v>
      </c>
      <c r="L22" s="108">
        <v>3160049</v>
      </c>
      <c r="M22" s="108">
        <v>3160049</v>
      </c>
      <c r="N22" s="108">
        <v>3160049</v>
      </c>
      <c r="O22" s="109">
        <f t="shared" si="2"/>
        <v>37920590</v>
      </c>
      <c r="P22" s="798"/>
      <c r="Q22" s="798"/>
    </row>
    <row r="23" spans="1:17" ht="12" thickBot="1" x14ac:dyDescent="0.25">
      <c r="A23" s="803">
        <v>15</v>
      </c>
      <c r="B23" s="118" t="s">
        <v>136</v>
      </c>
      <c r="C23" s="101">
        <v>15577286</v>
      </c>
      <c r="D23" s="101">
        <v>15577260</v>
      </c>
      <c r="E23" s="101">
        <v>15577260</v>
      </c>
      <c r="F23" s="99">
        <v>14687260</v>
      </c>
      <c r="G23" s="101">
        <v>15577260</v>
      </c>
      <c r="H23" s="101">
        <v>15577260</v>
      </c>
      <c r="I23" s="101">
        <v>15577260</v>
      </c>
      <c r="J23" s="101">
        <v>15577260</v>
      </c>
      <c r="K23" s="101">
        <v>15577260</v>
      </c>
      <c r="L23" s="101">
        <v>15577260</v>
      </c>
      <c r="M23" s="101">
        <v>15577260</v>
      </c>
      <c r="N23" s="101">
        <v>15577260</v>
      </c>
      <c r="O23" s="109">
        <f t="shared" si="2"/>
        <v>186037146</v>
      </c>
      <c r="P23" s="798"/>
      <c r="Q23" s="798"/>
    </row>
    <row r="24" spans="1:17" ht="12" thickBot="1" x14ac:dyDescent="0.25">
      <c r="A24" s="803">
        <v>16</v>
      </c>
      <c r="B24" s="121" t="s">
        <v>148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109">
        <f t="shared" si="2"/>
        <v>0</v>
      </c>
      <c r="P24" s="798"/>
      <c r="Q24" s="798"/>
    </row>
    <row r="25" spans="1:17" ht="12" thickBot="1" x14ac:dyDescent="0.25">
      <c r="A25" s="803">
        <v>17</v>
      </c>
      <c r="B25" s="118" t="s">
        <v>179</v>
      </c>
      <c r="C25" s="99">
        <v>650000</v>
      </c>
      <c r="D25" s="99">
        <v>650000</v>
      </c>
      <c r="E25" s="99">
        <v>650000</v>
      </c>
      <c r="F25" s="99">
        <v>650000</v>
      </c>
      <c r="G25" s="99">
        <v>650000</v>
      </c>
      <c r="H25" s="99">
        <v>650000</v>
      </c>
      <c r="I25" s="99">
        <v>650000</v>
      </c>
      <c r="J25" s="99">
        <v>650000</v>
      </c>
      <c r="K25" s="99">
        <v>730000</v>
      </c>
      <c r="L25" s="99">
        <v>650000</v>
      </c>
      <c r="M25" s="99">
        <v>720000</v>
      </c>
      <c r="N25" s="99">
        <v>950000</v>
      </c>
      <c r="O25" s="109">
        <f t="shared" si="2"/>
        <v>8250000</v>
      </c>
      <c r="P25" s="798"/>
      <c r="Q25" s="798"/>
    </row>
    <row r="26" spans="1:17" ht="12" thickBot="1" x14ac:dyDescent="0.25">
      <c r="A26" s="803">
        <v>18</v>
      </c>
      <c r="B26" s="117" t="s">
        <v>331</v>
      </c>
      <c r="C26" s="101">
        <v>7511052</v>
      </c>
      <c r="D26" s="101">
        <v>1800000</v>
      </c>
      <c r="E26" s="101">
        <v>1800000</v>
      </c>
      <c r="F26" s="99">
        <v>6170000</v>
      </c>
      <c r="G26" s="101">
        <v>1800000</v>
      </c>
      <c r="H26" s="101">
        <v>1800000</v>
      </c>
      <c r="I26" s="101">
        <v>1800000</v>
      </c>
      <c r="J26" s="101">
        <v>1800000</v>
      </c>
      <c r="K26" s="101">
        <v>1800000</v>
      </c>
      <c r="L26" s="101">
        <v>1800000</v>
      </c>
      <c r="M26" s="101">
        <v>1800000</v>
      </c>
      <c r="N26" s="101">
        <v>1800000</v>
      </c>
      <c r="O26" s="109">
        <f t="shared" si="2"/>
        <v>31681052</v>
      </c>
      <c r="P26" s="798"/>
      <c r="Q26" s="798"/>
    </row>
    <row r="27" spans="1:17" ht="12" thickBot="1" x14ac:dyDescent="0.25">
      <c r="A27" s="803">
        <v>19</v>
      </c>
      <c r="B27" s="117" t="s">
        <v>137</v>
      </c>
      <c r="C27" s="101">
        <v>0</v>
      </c>
      <c r="D27" s="101">
        <v>0</v>
      </c>
      <c r="E27" s="101">
        <v>1500000</v>
      </c>
      <c r="F27" s="101">
        <v>0</v>
      </c>
      <c r="G27" s="101">
        <v>500000</v>
      </c>
      <c r="H27" s="101">
        <v>0</v>
      </c>
      <c r="I27" s="101">
        <v>0</v>
      </c>
      <c r="J27" s="101">
        <v>2000000</v>
      </c>
      <c r="K27" s="101">
        <v>0</v>
      </c>
      <c r="L27" s="101">
        <v>1000000</v>
      </c>
      <c r="M27" s="101">
        <v>0</v>
      </c>
      <c r="N27" s="101">
        <v>0</v>
      </c>
      <c r="O27" s="109">
        <f t="shared" si="2"/>
        <v>5000000</v>
      </c>
      <c r="P27" s="798"/>
      <c r="Q27" s="798"/>
    </row>
    <row r="28" spans="1:17" ht="12" thickBot="1" x14ac:dyDescent="0.25">
      <c r="A28" s="803">
        <v>20</v>
      </c>
      <c r="B28" s="117" t="s">
        <v>138</v>
      </c>
      <c r="C28" s="99">
        <v>38000000</v>
      </c>
      <c r="D28" s="99">
        <v>250000</v>
      </c>
      <c r="E28" s="99">
        <v>66548215</v>
      </c>
      <c r="F28" s="99">
        <v>2650000</v>
      </c>
      <c r="G28" s="99">
        <v>2188693</v>
      </c>
      <c r="H28" s="99">
        <v>3984560</v>
      </c>
      <c r="I28" s="99">
        <v>0</v>
      </c>
      <c r="J28" s="99">
        <v>91258750</v>
      </c>
      <c r="K28" s="99">
        <v>2456580</v>
      </c>
      <c r="L28" s="99">
        <v>1256210</v>
      </c>
      <c r="M28" s="99">
        <v>76411260</v>
      </c>
      <c r="N28" s="99">
        <v>0</v>
      </c>
      <c r="O28" s="109">
        <f t="shared" si="2"/>
        <v>285004268</v>
      </c>
      <c r="P28" s="798"/>
      <c r="Q28" s="798"/>
    </row>
    <row r="29" spans="1:17" ht="12" thickBot="1" x14ac:dyDescent="0.25">
      <c r="A29" s="803">
        <v>21</v>
      </c>
      <c r="B29" s="168" t="s">
        <v>180</v>
      </c>
      <c r="C29" s="169">
        <v>0</v>
      </c>
      <c r="D29" s="169">
        <v>0</v>
      </c>
      <c r="E29" s="169">
        <v>2400000</v>
      </c>
      <c r="F29" s="169">
        <v>0</v>
      </c>
      <c r="G29" s="169">
        <v>1200000</v>
      </c>
      <c r="H29" s="169">
        <v>2000000</v>
      </c>
      <c r="I29" s="169">
        <v>1200000</v>
      </c>
      <c r="J29" s="169">
        <v>1000000</v>
      </c>
      <c r="K29" s="169">
        <v>200000</v>
      </c>
      <c r="L29" s="169">
        <v>1000000</v>
      </c>
      <c r="M29" s="169">
        <v>1000000</v>
      </c>
      <c r="N29" s="169">
        <v>0</v>
      </c>
      <c r="O29" s="109">
        <f t="shared" si="2"/>
        <v>10000000</v>
      </c>
      <c r="P29" s="798"/>
      <c r="Q29" s="798"/>
    </row>
    <row r="30" spans="1:17" ht="12" thickBot="1" x14ac:dyDescent="0.25">
      <c r="A30" s="803">
        <v>22</v>
      </c>
      <c r="B30" s="122" t="s">
        <v>143</v>
      </c>
      <c r="C30" s="102">
        <f t="shared" ref="C30:O30" si="3">SUM(C21:C29)</f>
        <v>82652821</v>
      </c>
      <c r="D30" s="102">
        <f t="shared" si="3"/>
        <v>39191741</v>
      </c>
      <c r="E30" s="102">
        <f t="shared" si="3"/>
        <v>109389956</v>
      </c>
      <c r="F30" s="102">
        <f t="shared" si="3"/>
        <v>45071741</v>
      </c>
      <c r="G30" s="102">
        <f t="shared" si="3"/>
        <v>42830434</v>
      </c>
      <c r="H30" s="102">
        <f t="shared" si="3"/>
        <v>44926301</v>
      </c>
      <c r="I30" s="102">
        <f t="shared" si="3"/>
        <v>40141741</v>
      </c>
      <c r="J30" s="102">
        <f t="shared" si="3"/>
        <v>133200491</v>
      </c>
      <c r="K30" s="102">
        <f t="shared" si="3"/>
        <v>41678321</v>
      </c>
      <c r="L30" s="102">
        <f t="shared" si="3"/>
        <v>42197951</v>
      </c>
      <c r="M30" s="102">
        <f t="shared" si="3"/>
        <v>116423001</v>
      </c>
      <c r="N30" s="102">
        <f t="shared" si="3"/>
        <v>39241749</v>
      </c>
      <c r="O30" s="102">
        <f t="shared" si="3"/>
        <v>776946248</v>
      </c>
      <c r="P30" s="799"/>
      <c r="Q30" s="798"/>
    </row>
    <row r="31" spans="1:17" ht="12" thickBot="1" x14ac:dyDescent="0.25">
      <c r="A31" s="803">
        <v>23</v>
      </c>
      <c r="B31" s="127" t="s">
        <v>141</v>
      </c>
      <c r="C31" s="123">
        <f>SUM(C20-C30)</f>
        <v>120721710</v>
      </c>
      <c r="D31" s="123">
        <f>SUM(D20-D30)</f>
        <v>5236758</v>
      </c>
      <c r="E31" s="123">
        <f t="shared" ref="E31:O31" si="4">SUM(E20-E30)</f>
        <v>-31065165</v>
      </c>
      <c r="F31" s="123">
        <f t="shared" si="4"/>
        <v>-17946950</v>
      </c>
      <c r="G31" s="123">
        <f t="shared" si="4"/>
        <v>135544357</v>
      </c>
      <c r="H31" s="123">
        <f t="shared" si="4"/>
        <v>-18601510</v>
      </c>
      <c r="I31" s="123">
        <f t="shared" si="4"/>
        <v>-11006950</v>
      </c>
      <c r="J31" s="123">
        <f t="shared" si="4"/>
        <v>-106316710</v>
      </c>
      <c r="K31" s="123">
        <f t="shared" si="4"/>
        <v>42865460</v>
      </c>
      <c r="L31" s="123">
        <f t="shared" si="4"/>
        <v>-15944170</v>
      </c>
      <c r="M31" s="123">
        <f t="shared" si="4"/>
        <v>-90279220</v>
      </c>
      <c r="N31" s="123">
        <f t="shared" si="4"/>
        <v>-13207610</v>
      </c>
      <c r="O31" s="123">
        <f t="shared" si="4"/>
        <v>0</v>
      </c>
      <c r="P31" s="799"/>
      <c r="Q31" s="798"/>
    </row>
    <row r="32" spans="1:17" ht="12" thickBot="1" x14ac:dyDescent="0.25">
      <c r="A32" s="803">
        <v>24</v>
      </c>
      <c r="B32" s="124" t="s">
        <v>139</v>
      </c>
      <c r="C32" s="105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798"/>
      <c r="Q32" s="798"/>
    </row>
    <row r="33" spans="1:17" ht="12" thickBot="1" x14ac:dyDescent="0.25">
      <c r="A33" s="803">
        <v>25</v>
      </c>
      <c r="B33" s="125" t="s">
        <v>142</v>
      </c>
      <c r="C33" s="112">
        <f>C20</f>
        <v>203374531</v>
      </c>
      <c r="D33" s="106">
        <f t="shared" ref="D33:N33" si="5">C33+D20</f>
        <v>247803030</v>
      </c>
      <c r="E33" s="106">
        <f t="shared" si="5"/>
        <v>326127821</v>
      </c>
      <c r="F33" s="106">
        <f t="shared" si="5"/>
        <v>353252612</v>
      </c>
      <c r="G33" s="106">
        <f t="shared" si="5"/>
        <v>531627403</v>
      </c>
      <c r="H33" s="106">
        <f t="shared" si="5"/>
        <v>557952194</v>
      </c>
      <c r="I33" s="106">
        <f t="shared" si="5"/>
        <v>587086985</v>
      </c>
      <c r="J33" s="106">
        <f t="shared" si="5"/>
        <v>613970766</v>
      </c>
      <c r="K33" s="106">
        <f t="shared" si="5"/>
        <v>698514547</v>
      </c>
      <c r="L33" s="106">
        <f t="shared" si="5"/>
        <v>724768328</v>
      </c>
      <c r="M33" s="106">
        <f t="shared" si="5"/>
        <v>750912109</v>
      </c>
      <c r="N33" s="107">
        <f t="shared" si="5"/>
        <v>776946248</v>
      </c>
      <c r="O33" s="111"/>
      <c r="P33" s="798"/>
      <c r="Q33" s="798"/>
    </row>
    <row r="34" spans="1:17" ht="12" thickBot="1" x14ac:dyDescent="0.25">
      <c r="A34" s="803">
        <v>26</v>
      </c>
      <c r="B34" s="126" t="s">
        <v>143</v>
      </c>
      <c r="C34" s="113">
        <f>C30</f>
        <v>82652821</v>
      </c>
      <c r="D34" s="114">
        <f t="shared" ref="D34:N34" si="6">C34+D30</f>
        <v>121844562</v>
      </c>
      <c r="E34" s="114">
        <f t="shared" si="6"/>
        <v>231234518</v>
      </c>
      <c r="F34" s="114">
        <f t="shared" si="6"/>
        <v>276306259</v>
      </c>
      <c r="G34" s="114">
        <f t="shared" si="6"/>
        <v>319136693</v>
      </c>
      <c r="H34" s="114">
        <f t="shared" si="6"/>
        <v>364062994</v>
      </c>
      <c r="I34" s="114">
        <f t="shared" si="6"/>
        <v>404204735</v>
      </c>
      <c r="J34" s="114">
        <f t="shared" si="6"/>
        <v>537405226</v>
      </c>
      <c r="K34" s="114">
        <f t="shared" si="6"/>
        <v>579083547</v>
      </c>
      <c r="L34" s="114">
        <f t="shared" si="6"/>
        <v>621281498</v>
      </c>
      <c r="M34" s="114">
        <f t="shared" si="6"/>
        <v>737704499</v>
      </c>
      <c r="N34" s="115">
        <f t="shared" si="6"/>
        <v>776946248</v>
      </c>
      <c r="O34" s="116"/>
      <c r="P34" s="798"/>
      <c r="Q34" s="798"/>
    </row>
    <row r="35" spans="1:17" x14ac:dyDescent="0.2">
      <c r="B35" s="798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111"/>
      <c r="P35" s="798"/>
      <c r="Q35" s="798"/>
    </row>
    <row r="36" spans="1:17" x14ac:dyDescent="0.2">
      <c r="B36" s="798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111" t="s">
        <v>122</v>
      </c>
      <c r="P36" s="798"/>
      <c r="Q36" s="798"/>
    </row>
    <row r="37" spans="1:17" x14ac:dyDescent="0.2">
      <c r="B37" s="798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111"/>
      <c r="P37" s="798"/>
      <c r="Q37" s="798"/>
    </row>
  </sheetData>
  <mergeCells count="3">
    <mergeCell ref="N7:O7"/>
    <mergeCell ref="I3:O3"/>
    <mergeCell ref="B5:O5"/>
  </mergeCells>
  <phoneticPr fontId="0" type="noConversion"/>
  <pageMargins left="0.7" right="0.7" top="0.75" bottom="0.75" header="0.3" footer="0.3"/>
  <pageSetup paperSize="9" scale="7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J29"/>
  <sheetViews>
    <sheetView tabSelected="1" topLeftCell="A7" zoomScaleNormal="100" workbookViewId="0">
      <selection activeCell="L23" sqref="L23"/>
    </sheetView>
  </sheetViews>
  <sheetFormatPr defaultRowHeight="12.75" x14ac:dyDescent="0.2"/>
  <cols>
    <col min="1" max="1" width="13.7109375" customWidth="1"/>
    <col min="2" max="2" width="12.42578125" customWidth="1"/>
    <col min="3" max="3" width="18.140625" customWidth="1"/>
    <col min="4" max="4" width="12.140625" customWidth="1"/>
    <col min="5" max="5" width="22" style="39" customWidth="1"/>
  </cols>
  <sheetData>
    <row r="1" spans="1:10" x14ac:dyDescent="0.2">
      <c r="A1" s="1050" t="s">
        <v>456</v>
      </c>
      <c r="B1" s="1050"/>
      <c r="C1" s="1050"/>
      <c r="D1" s="1050"/>
      <c r="E1" s="1050"/>
      <c r="F1" s="135"/>
    </row>
    <row r="3" spans="1:10" ht="38.25" customHeight="1" x14ac:dyDescent="0.25">
      <c r="A3" s="1066" t="s">
        <v>414</v>
      </c>
      <c r="B3" s="1066"/>
      <c r="C3" s="1066"/>
      <c r="D3" s="1066"/>
      <c r="E3" s="1066"/>
    </row>
    <row r="5" spans="1:10" x14ac:dyDescent="0.2">
      <c r="E5" s="41"/>
    </row>
    <row r="6" spans="1:10" x14ac:dyDescent="0.2">
      <c r="E6" s="414" t="s">
        <v>294</v>
      </c>
    </row>
    <row r="7" spans="1:10" x14ac:dyDescent="0.2">
      <c r="A7" s="815"/>
      <c r="B7" s="1074" t="s">
        <v>104</v>
      </c>
      <c r="C7" s="1075"/>
      <c r="D7" s="1076"/>
      <c r="E7" s="816" t="s">
        <v>105</v>
      </c>
    </row>
    <row r="8" spans="1:10" ht="46.5" customHeight="1" x14ac:dyDescent="0.2">
      <c r="A8" s="163" t="s">
        <v>164</v>
      </c>
      <c r="B8" s="1070" t="s">
        <v>27</v>
      </c>
      <c r="C8" s="1071"/>
      <c r="D8" s="1072"/>
      <c r="E8" s="164" t="s">
        <v>415</v>
      </c>
      <c r="J8" s="39"/>
    </row>
    <row r="9" spans="1:10" ht="22.5" customHeight="1" x14ac:dyDescent="0.2">
      <c r="A9" s="1070" t="s">
        <v>165</v>
      </c>
      <c r="B9" s="1071"/>
      <c r="C9" s="1071"/>
      <c r="D9" s="1071"/>
      <c r="E9" s="1072"/>
    </row>
    <row r="10" spans="1:10" ht="20.25" customHeight="1" x14ac:dyDescent="0.2">
      <c r="A10" s="162">
        <v>1</v>
      </c>
      <c r="B10" s="1073" t="s">
        <v>436</v>
      </c>
      <c r="C10" s="1068"/>
      <c r="D10" s="1069"/>
      <c r="E10" s="165">
        <v>200000</v>
      </c>
    </row>
    <row r="11" spans="1:10" ht="18.75" customHeight="1" x14ac:dyDescent="0.2">
      <c r="A11" s="162">
        <v>2</v>
      </c>
      <c r="B11" s="1067" t="s">
        <v>166</v>
      </c>
      <c r="C11" s="1068"/>
      <c r="D11" s="1069"/>
      <c r="E11" s="165">
        <v>200000</v>
      </c>
      <c r="G11" s="1"/>
    </row>
    <row r="12" spans="1:10" ht="18.75" customHeight="1" x14ac:dyDescent="0.2">
      <c r="A12" s="162">
        <v>3</v>
      </c>
      <c r="B12" s="1067" t="s">
        <v>167</v>
      </c>
      <c r="C12" s="1068"/>
      <c r="D12" s="1069"/>
      <c r="E12" s="165">
        <v>60000</v>
      </c>
    </row>
    <row r="13" spans="1:10" ht="22.5" customHeight="1" x14ac:dyDescent="0.2">
      <c r="A13" s="162">
        <v>4</v>
      </c>
      <c r="B13" s="1067" t="s">
        <v>168</v>
      </c>
      <c r="C13" s="1068"/>
      <c r="D13" s="1069"/>
      <c r="E13" s="165">
        <v>130000</v>
      </c>
    </row>
    <row r="14" spans="1:10" ht="22.5" customHeight="1" x14ac:dyDescent="0.2">
      <c r="A14" s="162">
        <v>5</v>
      </c>
      <c r="B14" s="883" t="s">
        <v>377</v>
      </c>
      <c r="C14" s="875"/>
      <c r="D14" s="876"/>
      <c r="E14" s="165">
        <v>100000</v>
      </c>
    </row>
    <row r="15" spans="1:10" ht="21.75" customHeight="1" x14ac:dyDescent="0.2">
      <c r="A15" s="162">
        <v>6</v>
      </c>
      <c r="B15" s="1067" t="s">
        <v>169</v>
      </c>
      <c r="C15" s="1068"/>
      <c r="D15" s="1069"/>
      <c r="E15" s="165">
        <v>1800000</v>
      </c>
    </row>
    <row r="16" spans="1:10" ht="21.75" customHeight="1" x14ac:dyDescent="0.2">
      <c r="A16" s="162">
        <v>7</v>
      </c>
      <c r="B16" s="1082" t="s">
        <v>378</v>
      </c>
      <c r="C16" s="1083"/>
      <c r="D16" s="1084"/>
      <c r="E16" s="165">
        <v>40000</v>
      </c>
    </row>
    <row r="17" spans="1:5" ht="18.75" customHeight="1" x14ac:dyDescent="0.2">
      <c r="A17" s="162">
        <v>8</v>
      </c>
      <c r="B17" s="1067" t="s">
        <v>170</v>
      </c>
      <c r="C17" s="1068"/>
      <c r="D17" s="1069"/>
      <c r="E17" s="165">
        <v>40000</v>
      </c>
    </row>
    <row r="18" spans="1:5" ht="19.5" customHeight="1" x14ac:dyDescent="0.2">
      <c r="A18" s="162">
        <v>9</v>
      </c>
      <c r="B18" s="1067" t="s">
        <v>171</v>
      </c>
      <c r="C18" s="1068"/>
      <c r="D18" s="1069"/>
      <c r="E18" s="165">
        <v>110000</v>
      </c>
    </row>
    <row r="19" spans="1:5" ht="19.5" customHeight="1" x14ac:dyDescent="0.2">
      <c r="A19" s="162">
        <v>10</v>
      </c>
      <c r="B19" s="1067" t="s">
        <v>172</v>
      </c>
      <c r="C19" s="1068"/>
      <c r="D19" s="1069"/>
      <c r="E19" s="165">
        <v>500000</v>
      </c>
    </row>
    <row r="20" spans="1:5" ht="19.5" customHeight="1" x14ac:dyDescent="0.2">
      <c r="A20" s="162">
        <v>11</v>
      </c>
      <c r="B20" s="1067" t="s">
        <v>173</v>
      </c>
      <c r="C20" s="1068"/>
      <c r="D20" s="1069"/>
      <c r="E20" s="165">
        <v>90000</v>
      </c>
    </row>
    <row r="21" spans="1:5" ht="28.5" customHeight="1" x14ac:dyDescent="0.2">
      <c r="A21" s="162">
        <v>12</v>
      </c>
      <c r="B21" s="1082" t="s">
        <v>457</v>
      </c>
      <c r="C21" s="1080"/>
      <c r="D21" s="1081"/>
      <c r="E21" s="165">
        <v>100000</v>
      </c>
    </row>
    <row r="22" spans="1:5" ht="28.5" customHeight="1" x14ac:dyDescent="0.2">
      <c r="A22" s="162">
        <v>13</v>
      </c>
      <c r="B22" s="1082" t="s">
        <v>379</v>
      </c>
      <c r="C22" s="1083"/>
      <c r="D22" s="1084"/>
      <c r="E22" s="165">
        <v>150000</v>
      </c>
    </row>
    <row r="23" spans="1:5" ht="21" customHeight="1" x14ac:dyDescent="0.2">
      <c r="A23" s="162">
        <v>14</v>
      </c>
      <c r="B23" s="1067" t="s">
        <v>174</v>
      </c>
      <c r="C23" s="1068"/>
      <c r="D23" s="1069"/>
      <c r="E23" s="165">
        <v>350000</v>
      </c>
    </row>
    <row r="24" spans="1:5" ht="21" customHeight="1" x14ac:dyDescent="0.2">
      <c r="A24" s="162">
        <v>15</v>
      </c>
      <c r="B24" s="1074" t="s">
        <v>437</v>
      </c>
      <c r="C24" s="1085"/>
      <c r="D24" s="1086"/>
      <c r="E24" s="165">
        <v>500000</v>
      </c>
    </row>
    <row r="25" spans="1:5" ht="25.5" customHeight="1" x14ac:dyDescent="0.25">
      <c r="A25" s="817">
        <v>16</v>
      </c>
      <c r="B25" s="1077" t="s">
        <v>14</v>
      </c>
      <c r="C25" s="1078"/>
      <c r="D25" s="1079"/>
      <c r="E25" s="777">
        <f>SUM(E10:E24)</f>
        <v>4370000</v>
      </c>
    </row>
    <row r="27" spans="1:5" x14ac:dyDescent="0.2">
      <c r="B27" s="7"/>
    </row>
    <row r="28" spans="1:5" x14ac:dyDescent="0.2">
      <c r="B28" s="7"/>
    </row>
    <row r="29" spans="1:5" x14ac:dyDescent="0.2">
      <c r="C29" s="926"/>
      <c r="D29" s="926"/>
    </row>
  </sheetData>
  <mergeCells count="20">
    <mergeCell ref="B19:D19"/>
    <mergeCell ref="B11:D11"/>
    <mergeCell ref="B7:D7"/>
    <mergeCell ref="B23:D23"/>
    <mergeCell ref="B25:D25"/>
    <mergeCell ref="A9:E9"/>
    <mergeCell ref="B21:D21"/>
    <mergeCell ref="B16:D16"/>
    <mergeCell ref="B20:D20"/>
    <mergeCell ref="B17:D17"/>
    <mergeCell ref="B18:D18"/>
    <mergeCell ref="B22:D22"/>
    <mergeCell ref="B24:D24"/>
    <mergeCell ref="A1:E1"/>
    <mergeCell ref="A3:E3"/>
    <mergeCell ref="B12:D12"/>
    <mergeCell ref="B13:D13"/>
    <mergeCell ref="B15:D15"/>
    <mergeCell ref="B8:D8"/>
    <mergeCell ref="B10:D10"/>
  </mergeCells>
  <phoneticPr fontId="35" type="noConversion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380"/>
  <sheetViews>
    <sheetView showWhiteSpace="0" zoomScale="98" zoomScaleNormal="98" workbookViewId="0">
      <selection activeCell="R165" sqref="A1:R165"/>
    </sheetView>
  </sheetViews>
  <sheetFormatPr defaultRowHeight="16.5" x14ac:dyDescent="0.25"/>
  <cols>
    <col min="1" max="1" width="5.28515625" style="336" customWidth="1"/>
    <col min="2" max="2" width="6.5703125" style="336" customWidth="1"/>
    <col min="3" max="3" width="6" style="336" customWidth="1"/>
    <col min="4" max="4" width="4.85546875" style="336" customWidth="1"/>
    <col min="5" max="5" width="9.140625" style="336" customWidth="1"/>
    <col min="6" max="6" width="22.85546875" style="336" customWidth="1"/>
    <col min="7" max="7" width="59.5703125" style="336" customWidth="1"/>
    <col min="8" max="8" width="15.7109375" style="340" hidden="1" customWidth="1"/>
    <col min="9" max="10" width="13.28515625" style="340" hidden="1" customWidth="1"/>
    <col min="11" max="11" width="12.85546875" style="336" hidden="1" customWidth="1"/>
    <col min="12" max="12" width="12.140625" style="336" hidden="1" customWidth="1"/>
    <col min="13" max="13" width="17" style="336" hidden="1" customWidth="1"/>
    <col min="14" max="14" width="12.85546875" style="336" hidden="1" customWidth="1"/>
    <col min="15" max="15" width="18.140625" style="336" customWidth="1"/>
    <col min="16" max="16" width="17.140625" style="336" customWidth="1"/>
    <col min="17" max="17" width="15.5703125" style="336" customWidth="1"/>
    <col min="18" max="18" width="16.140625" style="336" customWidth="1"/>
    <col min="19" max="16384" width="9.140625" style="336"/>
  </cols>
  <sheetData>
    <row r="1" spans="1:18" x14ac:dyDescent="0.25">
      <c r="O1" s="953" t="s">
        <v>444</v>
      </c>
      <c r="P1" s="954"/>
      <c r="Q1" s="954"/>
      <c r="R1" s="954"/>
    </row>
    <row r="2" spans="1:18" x14ac:dyDescent="0.25">
      <c r="A2" s="955" t="s">
        <v>257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</row>
    <row r="3" spans="1:18" ht="17.25" thickBot="1" x14ac:dyDescent="0.3">
      <c r="A3" s="384"/>
      <c r="B3" s="384"/>
      <c r="C3" s="384"/>
      <c r="D3" s="384"/>
      <c r="E3" s="384"/>
      <c r="F3" s="384"/>
      <c r="G3" s="384"/>
      <c r="H3" s="385"/>
      <c r="I3" s="385"/>
      <c r="J3" s="385"/>
      <c r="K3" s="384"/>
      <c r="L3" s="384"/>
      <c r="M3" s="384"/>
      <c r="N3" s="384"/>
      <c r="O3" s="384"/>
      <c r="P3" s="384"/>
      <c r="Q3" s="956" t="s">
        <v>294</v>
      </c>
      <c r="R3" s="957"/>
    </row>
    <row r="4" spans="1:18" ht="18" thickTop="1" thickBot="1" x14ac:dyDescent="0.3">
      <c r="A4" s="216"/>
      <c r="B4" s="216" t="s">
        <v>104</v>
      </c>
      <c r="C4" s="216" t="s">
        <v>105</v>
      </c>
      <c r="D4" s="216" t="s">
        <v>106</v>
      </c>
      <c r="E4" s="216" t="s">
        <v>107</v>
      </c>
      <c r="F4" s="217" t="s">
        <v>108</v>
      </c>
      <c r="G4" s="217" t="s">
        <v>109</v>
      </c>
      <c r="H4" s="217"/>
      <c r="I4" s="217"/>
      <c r="J4" s="217"/>
      <c r="K4" s="217"/>
      <c r="L4" s="217"/>
      <c r="M4" s="217"/>
      <c r="N4" s="217"/>
      <c r="O4" s="217" t="s">
        <v>110</v>
      </c>
      <c r="P4" s="217" t="s">
        <v>111</v>
      </c>
      <c r="Q4" s="217" t="s">
        <v>112</v>
      </c>
      <c r="R4" s="217" t="s">
        <v>113</v>
      </c>
    </row>
    <row r="5" spans="1:18" ht="49.5" customHeight="1" thickTop="1" thickBot="1" x14ac:dyDescent="0.3">
      <c r="A5" s="958">
        <v>1</v>
      </c>
      <c r="B5" s="959" t="s">
        <v>206</v>
      </c>
      <c r="C5" s="959" t="s">
        <v>207</v>
      </c>
      <c r="D5" s="959" t="s">
        <v>208</v>
      </c>
      <c r="E5" s="959" t="s">
        <v>206</v>
      </c>
      <c r="F5" s="960" t="s">
        <v>207</v>
      </c>
      <c r="G5" s="960"/>
      <c r="H5" s="219"/>
      <c r="I5" s="220"/>
      <c r="J5" s="220"/>
      <c r="K5" s="219"/>
      <c r="L5" s="219"/>
      <c r="M5" s="221"/>
      <c r="N5" s="219"/>
      <c r="O5" s="222" t="s">
        <v>209</v>
      </c>
      <c r="P5" s="223" t="s">
        <v>210</v>
      </c>
      <c r="Q5" s="223" t="s">
        <v>211</v>
      </c>
      <c r="R5" s="223" t="s">
        <v>212</v>
      </c>
    </row>
    <row r="6" spans="1:18" ht="21" customHeight="1" thickTop="1" thickBot="1" x14ac:dyDescent="0.3">
      <c r="A6" s="958"/>
      <c r="B6" s="959"/>
      <c r="C6" s="959"/>
      <c r="D6" s="959"/>
      <c r="E6" s="959"/>
      <c r="F6" s="224"/>
      <c r="G6" s="218" t="s">
        <v>208</v>
      </c>
      <c r="H6" s="219"/>
      <c r="I6" s="220"/>
      <c r="J6" s="220"/>
      <c r="K6" s="219"/>
      <c r="L6" s="219"/>
      <c r="M6" s="221"/>
      <c r="N6" s="219"/>
      <c r="O6" s="225">
        <v>2020</v>
      </c>
      <c r="P6" s="225">
        <v>2020</v>
      </c>
      <c r="Q6" s="225">
        <v>2020</v>
      </c>
      <c r="R6" s="225">
        <v>2020</v>
      </c>
    </row>
    <row r="7" spans="1:18" s="338" customFormat="1" ht="18.75" thickTop="1" x14ac:dyDescent="0.25">
      <c r="A7" s="337">
        <v>2</v>
      </c>
      <c r="B7" s="226" t="s">
        <v>15</v>
      </c>
      <c r="C7" s="226"/>
      <c r="D7" s="226"/>
      <c r="E7" s="226"/>
      <c r="F7" s="227"/>
      <c r="G7" s="227"/>
      <c r="H7" s="227"/>
      <c r="I7" s="228"/>
      <c r="J7" s="228"/>
      <c r="K7" s="229"/>
      <c r="L7" s="229"/>
      <c r="M7" s="229"/>
      <c r="N7" s="227"/>
      <c r="O7" s="230"/>
      <c r="P7" s="230"/>
      <c r="Q7" s="230"/>
      <c r="R7" s="231"/>
    </row>
    <row r="8" spans="1:18" s="339" customFormat="1" x14ac:dyDescent="0.25">
      <c r="A8" s="337">
        <v>3</v>
      </c>
      <c r="B8" s="232">
        <v>1</v>
      </c>
      <c r="C8" s="232"/>
      <c r="D8" s="232"/>
      <c r="E8" s="232" t="s">
        <v>213</v>
      </c>
      <c r="F8" s="233"/>
      <c r="G8" s="233"/>
      <c r="H8" s="234">
        <f>SUM(H9:H13)</f>
        <v>31740</v>
      </c>
      <c r="I8" s="234">
        <f t="shared" ref="I8:N8" si="0">SUM(I9:I13)</f>
        <v>0</v>
      </c>
      <c r="J8" s="234">
        <f t="shared" si="0"/>
        <v>0</v>
      </c>
      <c r="K8" s="234">
        <f t="shared" si="0"/>
        <v>0</v>
      </c>
      <c r="L8" s="234">
        <f t="shared" si="0"/>
        <v>0</v>
      </c>
      <c r="M8" s="234">
        <f t="shared" si="0"/>
        <v>0</v>
      </c>
      <c r="N8" s="234">
        <f t="shared" si="0"/>
        <v>0</v>
      </c>
      <c r="O8" s="418">
        <f>SUM(O9+O16+O22+O33+O37)</f>
        <v>445331030</v>
      </c>
      <c r="P8" s="418">
        <f>SUM(P9+P16+P22+P33+P37)</f>
        <v>417153850</v>
      </c>
      <c r="Q8" s="418">
        <f>SUM(Q9+Q16+Q22+Q33+Q37)</f>
        <v>28177180</v>
      </c>
      <c r="R8" s="419">
        <f>SUM(R9+R16+R22+R33+R37)</f>
        <v>0</v>
      </c>
    </row>
    <row r="9" spans="1:18" x14ac:dyDescent="0.25">
      <c r="A9" s="337">
        <v>4</v>
      </c>
      <c r="B9" s="235"/>
      <c r="C9" s="236">
        <v>1</v>
      </c>
      <c r="D9" s="236"/>
      <c r="E9" s="236"/>
      <c r="F9" s="237" t="s">
        <v>187</v>
      </c>
      <c r="G9" s="237"/>
      <c r="H9" s="238">
        <v>27000</v>
      </c>
      <c r="I9" s="239"/>
      <c r="J9" s="239"/>
      <c r="K9" s="240"/>
      <c r="L9" s="240"/>
      <c r="M9" s="241"/>
      <c r="N9" s="242"/>
      <c r="O9" s="420">
        <f>SUM(O10:O15)</f>
        <v>260243300</v>
      </c>
      <c r="P9" s="420">
        <f>SUM(P10:P15)</f>
        <v>246239594</v>
      </c>
      <c r="Q9" s="420">
        <f>SUM(Q10:Q15)</f>
        <v>14003706</v>
      </c>
      <c r="R9" s="421">
        <f>SUM(R10:R15)</f>
        <v>0</v>
      </c>
    </row>
    <row r="10" spans="1:18" x14ac:dyDescent="0.25">
      <c r="A10" s="337">
        <v>5</v>
      </c>
      <c r="B10" s="235"/>
      <c r="C10" s="235"/>
      <c r="D10" s="235">
        <v>1</v>
      </c>
      <c r="E10" s="235"/>
      <c r="F10" s="245"/>
      <c r="G10" s="276" t="s">
        <v>214</v>
      </c>
      <c r="H10" s="238">
        <v>1000</v>
      </c>
      <c r="I10" s="239"/>
      <c r="J10" s="239"/>
      <c r="K10" s="240"/>
      <c r="L10" s="240"/>
      <c r="M10" s="241"/>
      <c r="N10" s="242"/>
      <c r="O10" s="422">
        <f>P10+Q10+R10</f>
        <v>228224816</v>
      </c>
      <c r="P10" s="422">
        <v>228224816</v>
      </c>
      <c r="Q10" s="422">
        <v>0</v>
      </c>
      <c r="R10" s="423">
        <v>0</v>
      </c>
    </row>
    <row r="11" spans="1:18" x14ac:dyDescent="0.25">
      <c r="A11" s="337">
        <v>6</v>
      </c>
      <c r="B11" s="235"/>
      <c r="C11" s="235"/>
      <c r="D11" s="235">
        <v>2</v>
      </c>
      <c r="E11" s="235"/>
      <c r="F11" s="245"/>
      <c r="G11" s="276" t="s">
        <v>215</v>
      </c>
      <c r="H11" s="238">
        <v>3240</v>
      </c>
      <c r="I11" s="239"/>
      <c r="J11" s="239"/>
      <c r="K11" s="240"/>
      <c r="L11" s="240"/>
      <c r="M11" s="241"/>
      <c r="N11" s="242"/>
      <c r="O11" s="422">
        <f t="shared" ref="O11:O15" si="1">P11+Q11+R11</f>
        <v>0</v>
      </c>
      <c r="P11" s="422">
        <v>0</v>
      </c>
      <c r="Q11" s="422">
        <v>0</v>
      </c>
      <c r="R11" s="423">
        <v>0</v>
      </c>
    </row>
    <row r="12" spans="1:18" ht="29.25" x14ac:dyDescent="0.25">
      <c r="A12" s="337">
        <v>7</v>
      </c>
      <c r="B12" s="235"/>
      <c r="C12" s="235"/>
      <c r="D12" s="235">
        <v>3</v>
      </c>
      <c r="E12" s="235"/>
      <c r="F12" s="245"/>
      <c r="G12" s="456" t="s">
        <v>216</v>
      </c>
      <c r="H12" s="238">
        <v>400</v>
      </c>
      <c r="I12" s="239"/>
      <c r="J12" s="239"/>
      <c r="K12" s="240"/>
      <c r="L12" s="240"/>
      <c r="M12" s="241"/>
      <c r="N12" s="242"/>
      <c r="O12" s="422">
        <f t="shared" si="1"/>
        <v>0</v>
      </c>
      <c r="P12" s="422">
        <v>0</v>
      </c>
      <c r="Q12" s="422">
        <v>0</v>
      </c>
      <c r="R12" s="423">
        <v>0</v>
      </c>
    </row>
    <row r="13" spans="1:18" ht="29.25" x14ac:dyDescent="0.25">
      <c r="A13" s="337">
        <v>8</v>
      </c>
      <c r="B13" s="235"/>
      <c r="C13" s="235"/>
      <c r="D13" s="235">
        <v>4</v>
      </c>
      <c r="E13" s="235"/>
      <c r="F13" s="245"/>
      <c r="G13" s="456" t="s">
        <v>217</v>
      </c>
      <c r="H13" s="238">
        <v>100</v>
      </c>
      <c r="I13" s="239"/>
      <c r="J13" s="239"/>
      <c r="K13" s="240"/>
      <c r="L13" s="240"/>
      <c r="M13" s="241"/>
      <c r="N13" s="242"/>
      <c r="O13" s="422">
        <f t="shared" si="1"/>
        <v>0</v>
      </c>
      <c r="P13" s="422">
        <v>0</v>
      </c>
      <c r="Q13" s="422">
        <v>0</v>
      </c>
      <c r="R13" s="423">
        <v>0</v>
      </c>
    </row>
    <row r="14" spans="1:18" s="339" customFormat="1" ht="29.25" x14ac:dyDescent="0.25">
      <c r="A14" s="337">
        <v>9</v>
      </c>
      <c r="B14" s="232"/>
      <c r="C14" s="232"/>
      <c r="D14" s="246">
        <v>5</v>
      </c>
      <c r="E14" s="232"/>
      <c r="F14" s="233"/>
      <c r="G14" s="456" t="s">
        <v>218</v>
      </c>
      <c r="H14" s="234">
        <f t="shared" ref="H14:N14" si="2">SUM(H15:H15)</f>
        <v>6600</v>
      </c>
      <c r="I14" s="234">
        <f t="shared" si="2"/>
        <v>0</v>
      </c>
      <c r="J14" s="234">
        <f t="shared" si="2"/>
        <v>0</v>
      </c>
      <c r="K14" s="234">
        <f t="shared" si="2"/>
        <v>0</v>
      </c>
      <c r="L14" s="234">
        <f t="shared" si="2"/>
        <v>0</v>
      </c>
      <c r="M14" s="234">
        <f t="shared" si="2"/>
        <v>0</v>
      </c>
      <c r="N14" s="234">
        <f t="shared" si="2"/>
        <v>0</v>
      </c>
      <c r="O14" s="422">
        <f t="shared" si="1"/>
        <v>0</v>
      </c>
      <c r="P14" s="422">
        <v>0</v>
      </c>
      <c r="Q14" s="422">
        <v>0</v>
      </c>
      <c r="R14" s="423">
        <v>0</v>
      </c>
    </row>
    <row r="15" spans="1:18" ht="29.25" x14ac:dyDescent="0.25">
      <c r="A15" s="337">
        <v>10</v>
      </c>
      <c r="B15" s="235"/>
      <c r="C15" s="235"/>
      <c r="D15" s="235">
        <v>6</v>
      </c>
      <c r="E15" s="235"/>
      <c r="F15" s="245"/>
      <c r="G15" s="456" t="s">
        <v>219</v>
      </c>
      <c r="H15" s="238">
        <v>6600</v>
      </c>
      <c r="I15" s="239"/>
      <c r="J15" s="239"/>
      <c r="K15" s="240"/>
      <c r="L15" s="240"/>
      <c r="M15" s="241"/>
      <c r="N15" s="242"/>
      <c r="O15" s="422">
        <f t="shared" si="1"/>
        <v>32018484</v>
      </c>
      <c r="P15" s="422">
        <v>18014778</v>
      </c>
      <c r="Q15" s="422">
        <v>14003706</v>
      </c>
      <c r="R15" s="423">
        <v>0</v>
      </c>
    </row>
    <row r="16" spans="1:18" s="339" customFormat="1" x14ac:dyDescent="0.25">
      <c r="A16" s="337">
        <v>11</v>
      </c>
      <c r="B16" s="232"/>
      <c r="C16" s="248">
        <v>2</v>
      </c>
      <c r="D16" s="248"/>
      <c r="E16" s="248"/>
      <c r="F16" s="249" t="s">
        <v>189</v>
      </c>
      <c r="G16" s="249"/>
      <c r="H16" s="234">
        <f t="shared" ref="H16:N16" si="3">SUM(H17:H17)</f>
        <v>95204</v>
      </c>
      <c r="I16" s="234">
        <f t="shared" si="3"/>
        <v>0</v>
      </c>
      <c r="J16" s="234">
        <f t="shared" si="3"/>
        <v>0</v>
      </c>
      <c r="K16" s="234">
        <f t="shared" si="3"/>
        <v>0</v>
      </c>
      <c r="L16" s="234">
        <f t="shared" si="3"/>
        <v>0</v>
      </c>
      <c r="M16" s="234">
        <f t="shared" si="3"/>
        <v>0</v>
      </c>
      <c r="N16" s="234">
        <f t="shared" si="3"/>
        <v>0</v>
      </c>
      <c r="O16" s="420">
        <f>SUM(O17:O21)</f>
        <v>117350000</v>
      </c>
      <c r="P16" s="420">
        <f>SUM(P17:P21)</f>
        <v>117350000</v>
      </c>
      <c r="Q16" s="420">
        <f>SUM(Q17:Q21)</f>
        <v>0</v>
      </c>
      <c r="R16" s="421">
        <f>SUM(R17:R21)</f>
        <v>0</v>
      </c>
    </row>
    <row r="17" spans="1:18" ht="17.25" customHeight="1" x14ac:dyDescent="0.25">
      <c r="A17" s="337">
        <v>12</v>
      </c>
      <c r="B17" s="235"/>
      <c r="C17" s="235"/>
      <c r="D17" s="235">
        <v>1</v>
      </c>
      <c r="E17" s="235"/>
      <c r="F17" s="245"/>
      <c r="G17" s="276" t="s">
        <v>220</v>
      </c>
      <c r="H17" s="238">
        <v>95204</v>
      </c>
      <c r="I17" s="239"/>
      <c r="J17" s="239"/>
      <c r="K17" s="240"/>
      <c r="L17" s="240"/>
      <c r="M17" s="241"/>
      <c r="N17" s="242"/>
      <c r="O17" s="422">
        <f t="shared" ref="O17:O22" si="4">P17+Q17+R17</f>
        <v>6000000</v>
      </c>
      <c r="P17" s="422">
        <v>6000000</v>
      </c>
      <c r="Q17" s="422">
        <v>0</v>
      </c>
      <c r="R17" s="423">
        <v>0</v>
      </c>
    </row>
    <row r="18" spans="1:18" ht="17.25" customHeight="1" x14ac:dyDescent="0.25">
      <c r="A18" s="337">
        <v>13</v>
      </c>
      <c r="B18" s="235"/>
      <c r="C18" s="235"/>
      <c r="D18" s="235">
        <v>2</v>
      </c>
      <c r="E18" s="235"/>
      <c r="F18" s="245"/>
      <c r="G18" s="276" t="s">
        <v>221</v>
      </c>
      <c r="H18" s="238"/>
      <c r="I18" s="239"/>
      <c r="J18" s="239"/>
      <c r="K18" s="240"/>
      <c r="L18" s="240"/>
      <c r="M18" s="241"/>
      <c r="N18" s="242"/>
      <c r="O18" s="422">
        <f t="shared" si="4"/>
        <v>100000000</v>
      </c>
      <c r="P18" s="422">
        <v>100000000</v>
      </c>
      <c r="Q18" s="422">
        <v>0</v>
      </c>
      <c r="R18" s="423">
        <v>0</v>
      </c>
    </row>
    <row r="19" spans="1:18" s="339" customFormat="1" ht="16.5" customHeight="1" x14ac:dyDescent="0.25">
      <c r="A19" s="337">
        <v>14</v>
      </c>
      <c r="B19" s="250"/>
      <c r="C19" s="251"/>
      <c r="D19" s="252">
        <v>3</v>
      </c>
      <c r="E19" s="251"/>
      <c r="F19" s="253"/>
      <c r="G19" s="457" t="s">
        <v>222</v>
      </c>
      <c r="H19" s="23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34">
        <v>0</v>
      </c>
      <c r="O19" s="422">
        <f t="shared" si="4"/>
        <v>11000000</v>
      </c>
      <c r="P19" s="422">
        <v>11000000</v>
      </c>
      <c r="Q19" s="422">
        <v>0</v>
      </c>
      <c r="R19" s="423">
        <v>0</v>
      </c>
    </row>
    <row r="20" spans="1:18" s="339" customFormat="1" ht="16.5" customHeight="1" x14ac:dyDescent="0.25">
      <c r="A20" s="337">
        <v>15</v>
      </c>
      <c r="B20" s="250"/>
      <c r="C20" s="250"/>
      <c r="D20" s="904"/>
      <c r="E20" s="250"/>
      <c r="F20" s="253"/>
      <c r="G20" s="457" t="s">
        <v>404</v>
      </c>
      <c r="H20" s="234"/>
      <c r="I20" s="254"/>
      <c r="J20" s="254"/>
      <c r="K20" s="254"/>
      <c r="L20" s="254"/>
      <c r="M20" s="254"/>
      <c r="N20" s="234"/>
      <c r="O20" s="422">
        <f t="shared" si="4"/>
        <v>50000</v>
      </c>
      <c r="P20" s="422">
        <v>50000</v>
      </c>
      <c r="Q20" s="422">
        <v>0</v>
      </c>
      <c r="R20" s="423">
        <v>0</v>
      </c>
    </row>
    <row r="21" spans="1:18" x14ac:dyDescent="0.25">
      <c r="A21" s="337">
        <v>16</v>
      </c>
      <c r="B21" s="235"/>
      <c r="C21" s="235"/>
      <c r="D21" s="235">
        <v>4</v>
      </c>
      <c r="E21" s="235"/>
      <c r="F21" s="245"/>
      <c r="G21" s="276" t="s">
        <v>223</v>
      </c>
      <c r="H21" s="238">
        <v>0</v>
      </c>
      <c r="I21" s="255"/>
      <c r="J21" s="255"/>
      <c r="K21" s="240"/>
      <c r="L21" s="240"/>
      <c r="M21" s="241"/>
      <c r="N21" s="242"/>
      <c r="O21" s="422">
        <f t="shared" si="4"/>
        <v>300000</v>
      </c>
      <c r="P21" s="422">
        <v>300000</v>
      </c>
      <c r="Q21" s="422">
        <v>0</v>
      </c>
      <c r="R21" s="423">
        <v>0</v>
      </c>
    </row>
    <row r="22" spans="1:18" x14ac:dyDescent="0.25">
      <c r="A22" s="337">
        <v>17</v>
      </c>
      <c r="B22" s="248"/>
      <c r="C22" s="248">
        <v>3</v>
      </c>
      <c r="D22" s="248"/>
      <c r="E22" s="248"/>
      <c r="F22" s="249" t="s">
        <v>5</v>
      </c>
      <c r="G22" s="249"/>
      <c r="H22" s="243">
        <v>0</v>
      </c>
      <c r="I22" s="256"/>
      <c r="J22" s="256"/>
      <c r="K22" s="257"/>
      <c r="L22" s="257"/>
      <c r="M22" s="258"/>
      <c r="N22" s="259"/>
      <c r="O22" s="420">
        <f t="shared" si="4"/>
        <v>8900000</v>
      </c>
      <c r="P22" s="420">
        <f>SUM(P23:P32)</f>
        <v>8500000</v>
      </c>
      <c r="Q22" s="420">
        <f>SUM(Q23:Q32)</f>
        <v>400000</v>
      </c>
      <c r="R22" s="421">
        <f>SUM(R23:R32)</f>
        <v>0</v>
      </c>
    </row>
    <row r="23" spans="1:18" x14ac:dyDescent="0.25">
      <c r="A23" s="337">
        <v>18</v>
      </c>
      <c r="B23" s="235"/>
      <c r="C23" s="235"/>
      <c r="D23" s="235">
        <v>1</v>
      </c>
      <c r="E23" s="235"/>
      <c r="F23" s="245"/>
      <c r="G23" s="458" t="s">
        <v>224</v>
      </c>
      <c r="H23" s="238">
        <v>0</v>
      </c>
      <c r="I23" s="239"/>
      <c r="J23" s="239"/>
      <c r="K23" s="240"/>
      <c r="L23" s="240"/>
      <c r="M23" s="260"/>
      <c r="N23" s="242"/>
      <c r="O23" s="420">
        <f t="shared" ref="O23:O32" si="5">P23+Q23+R23</f>
        <v>0</v>
      </c>
      <c r="P23" s="422">
        <v>0</v>
      </c>
      <c r="Q23" s="422">
        <v>0</v>
      </c>
      <c r="R23" s="423">
        <v>0</v>
      </c>
    </row>
    <row r="24" spans="1:18" s="339" customFormat="1" x14ac:dyDescent="0.25">
      <c r="A24" s="337">
        <v>19</v>
      </c>
      <c r="B24" s="232"/>
      <c r="C24" s="232"/>
      <c r="D24" s="246">
        <v>2</v>
      </c>
      <c r="E24" s="246"/>
      <c r="F24" s="261"/>
      <c r="G24" s="459" t="s">
        <v>225</v>
      </c>
      <c r="H24" s="234">
        <f>SUM(H25:H27)</f>
        <v>1954</v>
      </c>
      <c r="I24" s="234">
        <f t="shared" ref="I24:N24" si="6">SUM(I25:I27)</f>
        <v>0</v>
      </c>
      <c r="J24" s="234">
        <f t="shared" si="6"/>
        <v>0</v>
      </c>
      <c r="K24" s="234">
        <f t="shared" si="6"/>
        <v>0</v>
      </c>
      <c r="L24" s="234">
        <f t="shared" si="6"/>
        <v>0</v>
      </c>
      <c r="M24" s="234">
        <f t="shared" si="6"/>
        <v>0</v>
      </c>
      <c r="N24" s="234">
        <f t="shared" si="6"/>
        <v>0</v>
      </c>
      <c r="O24" s="420">
        <f t="shared" si="5"/>
        <v>1950000</v>
      </c>
      <c r="P24" s="422">
        <v>1550000</v>
      </c>
      <c r="Q24" s="422">
        <v>400000</v>
      </c>
      <c r="R24" s="423">
        <v>0</v>
      </c>
    </row>
    <row r="25" spans="1:18" x14ac:dyDescent="0.25">
      <c r="A25" s="337">
        <v>20</v>
      </c>
      <c r="B25" s="235"/>
      <c r="C25" s="235"/>
      <c r="D25" s="235">
        <v>3</v>
      </c>
      <c r="E25" s="235"/>
      <c r="F25" s="245"/>
      <c r="G25" s="458" t="s">
        <v>226</v>
      </c>
      <c r="H25" s="238">
        <v>0</v>
      </c>
      <c r="I25" s="239"/>
      <c r="J25" s="239"/>
      <c r="K25" s="240"/>
      <c r="L25" s="240"/>
      <c r="M25" s="241"/>
      <c r="N25" s="242"/>
      <c r="O25" s="420">
        <f t="shared" si="5"/>
        <v>1500000</v>
      </c>
      <c r="P25" s="422">
        <v>1500000</v>
      </c>
      <c r="Q25" s="422">
        <v>0</v>
      </c>
      <c r="R25" s="423">
        <v>0</v>
      </c>
    </row>
    <row r="26" spans="1:18" x14ac:dyDescent="0.25">
      <c r="A26" s="337">
        <v>21</v>
      </c>
      <c r="B26" s="235"/>
      <c r="C26" s="235"/>
      <c r="D26" s="235">
        <v>4</v>
      </c>
      <c r="E26" s="235"/>
      <c r="F26" s="245"/>
      <c r="G26" s="458" t="s">
        <v>227</v>
      </c>
      <c r="H26" s="238">
        <v>0</v>
      </c>
      <c r="I26" s="239"/>
      <c r="J26" s="239"/>
      <c r="K26" s="240"/>
      <c r="L26" s="240"/>
      <c r="M26" s="241"/>
      <c r="N26" s="242"/>
      <c r="O26" s="420">
        <f t="shared" si="5"/>
        <v>5450000</v>
      </c>
      <c r="P26" s="422">
        <v>5450000</v>
      </c>
      <c r="Q26" s="422"/>
      <c r="R26" s="423">
        <v>0</v>
      </c>
    </row>
    <row r="27" spans="1:18" x14ac:dyDescent="0.25">
      <c r="A27" s="337">
        <v>22</v>
      </c>
      <c r="B27" s="235"/>
      <c r="C27" s="235"/>
      <c r="D27" s="235">
        <v>5</v>
      </c>
      <c r="E27" s="235"/>
      <c r="F27" s="245"/>
      <c r="G27" s="442" t="s">
        <v>228</v>
      </c>
      <c r="H27" s="238">
        <v>1954</v>
      </c>
      <c r="I27" s="239"/>
      <c r="J27" s="239"/>
      <c r="K27" s="240"/>
      <c r="L27" s="240"/>
      <c r="M27" s="241"/>
      <c r="N27" s="242"/>
      <c r="O27" s="420">
        <f t="shared" si="5"/>
        <v>0</v>
      </c>
      <c r="P27" s="422">
        <v>0</v>
      </c>
      <c r="Q27" s="422">
        <v>0</v>
      </c>
      <c r="R27" s="423">
        <v>0</v>
      </c>
    </row>
    <row r="28" spans="1:18" x14ac:dyDescent="0.25">
      <c r="A28" s="337">
        <v>23</v>
      </c>
      <c r="B28" s="235"/>
      <c r="C28" s="235"/>
      <c r="D28" s="235">
        <v>6</v>
      </c>
      <c r="E28" s="235"/>
      <c r="F28" s="262"/>
      <c r="G28" s="460" t="s">
        <v>229</v>
      </c>
      <c r="H28" s="234">
        <v>18536</v>
      </c>
      <c r="I28" s="254"/>
      <c r="J28" s="254"/>
      <c r="K28" s="263"/>
      <c r="L28" s="263"/>
      <c r="M28" s="264"/>
      <c r="N28" s="265"/>
      <c r="O28" s="420">
        <f t="shared" si="5"/>
        <v>0</v>
      </c>
      <c r="P28" s="422">
        <v>0</v>
      </c>
      <c r="Q28" s="422">
        <v>0</v>
      </c>
      <c r="R28" s="423">
        <v>0</v>
      </c>
    </row>
    <row r="29" spans="1:18" x14ac:dyDescent="0.25">
      <c r="A29" s="337">
        <v>24</v>
      </c>
      <c r="B29" s="235"/>
      <c r="C29" s="245"/>
      <c r="D29" s="245">
        <v>7</v>
      </c>
      <c r="E29" s="245"/>
      <c r="F29" s="266"/>
      <c r="G29" s="461" t="s">
        <v>230</v>
      </c>
      <c r="H29" s="234">
        <v>0</v>
      </c>
      <c r="I29" s="254"/>
      <c r="J29" s="254"/>
      <c r="K29" s="263"/>
      <c r="L29" s="263"/>
      <c r="M29" s="264"/>
      <c r="N29" s="265"/>
      <c r="O29" s="420">
        <f t="shared" si="5"/>
        <v>0</v>
      </c>
      <c r="P29" s="422">
        <v>0</v>
      </c>
      <c r="Q29" s="422">
        <v>0</v>
      </c>
      <c r="R29" s="423">
        <v>0</v>
      </c>
    </row>
    <row r="30" spans="1:18" x14ac:dyDescent="0.25">
      <c r="A30" s="337">
        <v>25</v>
      </c>
      <c r="B30" s="235"/>
      <c r="C30" s="245"/>
      <c r="D30" s="245">
        <v>8</v>
      </c>
      <c r="E30" s="245"/>
      <c r="F30" s="267"/>
      <c r="G30" s="458" t="s">
        <v>231</v>
      </c>
      <c r="H30" s="234">
        <v>0</v>
      </c>
      <c r="I30" s="254"/>
      <c r="J30" s="254"/>
      <c r="K30" s="263"/>
      <c r="L30" s="263"/>
      <c r="M30" s="264"/>
      <c r="N30" s="265"/>
      <c r="O30" s="420">
        <f t="shared" si="5"/>
        <v>0</v>
      </c>
      <c r="P30" s="422">
        <v>0</v>
      </c>
      <c r="Q30" s="422">
        <v>0</v>
      </c>
      <c r="R30" s="423">
        <v>0</v>
      </c>
    </row>
    <row r="31" spans="1:18" s="339" customFormat="1" x14ac:dyDescent="0.25">
      <c r="A31" s="337">
        <v>26</v>
      </c>
      <c r="B31" s="232"/>
      <c r="C31" s="233"/>
      <c r="D31" s="261">
        <v>9</v>
      </c>
      <c r="E31" s="261"/>
      <c r="F31" s="268"/>
      <c r="G31" s="459" t="s">
        <v>232</v>
      </c>
      <c r="H31" s="234">
        <f t="shared" ref="H31:N31" si="7">SUM(H32:H32)</f>
        <v>25818</v>
      </c>
      <c r="I31" s="234">
        <f t="shared" si="7"/>
        <v>0</v>
      </c>
      <c r="J31" s="234">
        <f t="shared" si="7"/>
        <v>0</v>
      </c>
      <c r="K31" s="234">
        <f t="shared" si="7"/>
        <v>0</v>
      </c>
      <c r="L31" s="234">
        <f t="shared" si="7"/>
        <v>0</v>
      </c>
      <c r="M31" s="234">
        <f t="shared" si="7"/>
        <v>0</v>
      </c>
      <c r="N31" s="234">
        <f t="shared" si="7"/>
        <v>0</v>
      </c>
      <c r="O31" s="420">
        <f t="shared" si="5"/>
        <v>0</v>
      </c>
      <c r="P31" s="422">
        <v>0</v>
      </c>
      <c r="Q31" s="422">
        <v>0</v>
      </c>
      <c r="R31" s="423">
        <v>0</v>
      </c>
    </row>
    <row r="32" spans="1:18" ht="17.25" customHeight="1" x14ac:dyDescent="0.25">
      <c r="A32" s="337">
        <v>27</v>
      </c>
      <c r="B32" s="235"/>
      <c r="C32" s="245"/>
      <c r="D32" s="245">
        <v>10</v>
      </c>
      <c r="E32" s="245"/>
      <c r="F32" s="269"/>
      <c r="G32" s="166" t="s">
        <v>233</v>
      </c>
      <c r="H32" s="238">
        <v>25818</v>
      </c>
      <c r="I32" s="239"/>
      <c r="J32" s="239"/>
      <c r="K32" s="240"/>
      <c r="L32" s="240"/>
      <c r="M32" s="241"/>
      <c r="N32" s="242"/>
      <c r="O32" s="420">
        <f t="shared" si="5"/>
        <v>0</v>
      </c>
      <c r="P32" s="422">
        <v>0</v>
      </c>
      <c r="Q32" s="422">
        <v>0</v>
      </c>
      <c r="R32" s="423">
        <v>0</v>
      </c>
    </row>
    <row r="33" spans="1:18" ht="17.25" customHeight="1" x14ac:dyDescent="0.25">
      <c r="A33" s="337">
        <v>28</v>
      </c>
      <c r="B33" s="235"/>
      <c r="C33" s="249">
        <v>4</v>
      </c>
      <c r="D33" s="249"/>
      <c r="E33" s="249"/>
      <c r="F33" s="270" t="s">
        <v>192</v>
      </c>
      <c r="G33" s="271"/>
      <c r="H33" s="272">
        <v>0</v>
      </c>
      <c r="I33" s="243"/>
      <c r="J33" s="243"/>
      <c r="K33" s="259"/>
      <c r="L33" s="259"/>
      <c r="M33" s="273"/>
      <c r="N33" s="259"/>
      <c r="O33" s="420">
        <f>SUM(O34:O36)</f>
        <v>0</v>
      </c>
      <c r="P33" s="420">
        <f>SUM(P34:P36)</f>
        <v>0</v>
      </c>
      <c r="Q33" s="420">
        <f>SUM(Q34:Q36)</f>
        <v>0</v>
      </c>
      <c r="R33" s="421">
        <f>SUM(R34:R36)</f>
        <v>0</v>
      </c>
    </row>
    <row r="34" spans="1:18" ht="29.25" x14ac:dyDescent="0.25">
      <c r="A34" s="337">
        <v>29</v>
      </c>
      <c r="B34" s="235"/>
      <c r="C34" s="235"/>
      <c r="D34" s="235">
        <v>1</v>
      </c>
      <c r="E34" s="235"/>
      <c r="F34" s="245"/>
      <c r="G34" s="462" t="s">
        <v>234</v>
      </c>
      <c r="H34" s="238">
        <v>0</v>
      </c>
      <c r="I34" s="238"/>
      <c r="J34" s="238"/>
      <c r="K34" s="242"/>
      <c r="L34" s="242"/>
      <c r="M34" s="274"/>
      <c r="N34" s="242"/>
      <c r="O34" s="422">
        <f>P34+Q34+R34</f>
        <v>0</v>
      </c>
      <c r="P34" s="424">
        <v>0</v>
      </c>
      <c r="Q34" s="422">
        <v>0</v>
      </c>
      <c r="R34" s="423">
        <v>0</v>
      </c>
    </row>
    <row r="35" spans="1:18" ht="29.25" x14ac:dyDescent="0.25">
      <c r="A35" s="337">
        <v>30</v>
      </c>
      <c r="B35" s="235"/>
      <c r="C35" s="235"/>
      <c r="D35" s="235">
        <v>2</v>
      </c>
      <c r="E35" s="235"/>
      <c r="F35" s="245"/>
      <c r="G35" s="462" t="s">
        <v>235</v>
      </c>
      <c r="H35" s="238">
        <v>0</v>
      </c>
      <c r="I35" s="238"/>
      <c r="J35" s="238"/>
      <c r="K35" s="242"/>
      <c r="L35" s="242"/>
      <c r="M35" s="274"/>
      <c r="N35" s="242"/>
      <c r="O35" s="422"/>
      <c r="P35" s="422"/>
      <c r="Q35" s="422">
        <v>0</v>
      </c>
      <c r="R35" s="423">
        <v>0</v>
      </c>
    </row>
    <row r="36" spans="1:18" s="339" customFormat="1" x14ac:dyDescent="0.25">
      <c r="A36" s="337">
        <v>31</v>
      </c>
      <c r="B36" s="232"/>
      <c r="C36" s="232"/>
      <c r="D36" s="246">
        <v>3</v>
      </c>
      <c r="E36" s="246"/>
      <c r="F36" s="261"/>
      <c r="G36" s="276" t="s">
        <v>236</v>
      </c>
      <c r="H36" s="234">
        <f t="shared" ref="H36:N36" si="8">SUM(H37:H39)</f>
        <v>4200</v>
      </c>
      <c r="I36" s="234">
        <f t="shared" si="8"/>
        <v>0</v>
      </c>
      <c r="J36" s="234">
        <f t="shared" si="8"/>
        <v>0</v>
      </c>
      <c r="K36" s="234">
        <f t="shared" si="8"/>
        <v>0</v>
      </c>
      <c r="L36" s="234">
        <f t="shared" si="8"/>
        <v>0</v>
      </c>
      <c r="M36" s="234">
        <f t="shared" si="8"/>
        <v>0</v>
      </c>
      <c r="N36" s="234">
        <f t="shared" si="8"/>
        <v>0</v>
      </c>
      <c r="O36" s="422"/>
      <c r="P36" s="424"/>
      <c r="Q36" s="422">
        <v>0</v>
      </c>
      <c r="R36" s="423">
        <v>0</v>
      </c>
    </row>
    <row r="37" spans="1:18" x14ac:dyDescent="0.25">
      <c r="A37" s="337">
        <v>32</v>
      </c>
      <c r="B37" s="235"/>
      <c r="C37" s="248">
        <v>5</v>
      </c>
      <c r="D37" s="248"/>
      <c r="E37" s="248"/>
      <c r="F37" s="249" t="s">
        <v>194</v>
      </c>
      <c r="G37" s="249"/>
      <c r="H37" s="243">
        <v>3600</v>
      </c>
      <c r="I37" s="256"/>
      <c r="J37" s="256"/>
      <c r="K37" s="257"/>
      <c r="L37" s="257"/>
      <c r="M37" s="275"/>
      <c r="N37" s="259"/>
      <c r="O37" s="420">
        <f>SUM(O38:O41)</f>
        <v>58837730</v>
      </c>
      <c r="P37" s="420">
        <f>SUM(P38:P41)</f>
        <v>45064256</v>
      </c>
      <c r="Q37" s="420">
        <f>SUM(Q38:Q41)</f>
        <v>13773474</v>
      </c>
      <c r="R37" s="421">
        <f>SUM(R38:R41)</f>
        <v>0</v>
      </c>
    </row>
    <row r="38" spans="1:18" x14ac:dyDescent="0.25">
      <c r="A38" s="337">
        <v>33</v>
      </c>
      <c r="B38" s="235"/>
      <c r="C38" s="235"/>
      <c r="D38" s="235">
        <v>1</v>
      </c>
      <c r="E38" s="235"/>
      <c r="F38" s="245"/>
      <c r="G38" s="463" t="s">
        <v>237</v>
      </c>
      <c r="H38" s="238">
        <v>0</v>
      </c>
      <c r="I38" s="239"/>
      <c r="J38" s="239"/>
      <c r="K38" s="240"/>
      <c r="L38" s="240"/>
      <c r="M38" s="241"/>
      <c r="N38" s="242"/>
      <c r="O38" s="422">
        <v>0</v>
      </c>
      <c r="P38" s="422">
        <v>0</v>
      </c>
      <c r="Q38" s="422">
        <v>0</v>
      </c>
      <c r="R38" s="423">
        <v>0</v>
      </c>
    </row>
    <row r="39" spans="1:18" x14ac:dyDescent="0.25">
      <c r="A39" s="337">
        <v>34</v>
      </c>
      <c r="B39" s="235"/>
      <c r="C39" s="235"/>
      <c r="D39" s="235">
        <v>2</v>
      </c>
      <c r="E39" s="235"/>
      <c r="F39" s="245"/>
      <c r="G39" s="461" t="s">
        <v>238</v>
      </c>
      <c r="H39" s="238">
        <v>600</v>
      </c>
      <c r="I39" s="239"/>
      <c r="J39" s="239"/>
      <c r="K39" s="240"/>
      <c r="L39" s="240"/>
      <c r="M39" s="241"/>
      <c r="N39" s="242"/>
      <c r="O39" s="422">
        <v>0</v>
      </c>
      <c r="P39" s="422">
        <v>0</v>
      </c>
      <c r="Q39" s="422">
        <v>0</v>
      </c>
      <c r="R39" s="423">
        <v>0</v>
      </c>
    </row>
    <row r="40" spans="1:18" x14ac:dyDescent="0.25">
      <c r="A40" s="337">
        <v>35</v>
      </c>
      <c r="B40" s="235"/>
      <c r="C40" s="235"/>
      <c r="D40" s="235">
        <v>3</v>
      </c>
      <c r="E40" s="235"/>
      <c r="F40" s="245"/>
      <c r="G40" s="912" t="s">
        <v>239</v>
      </c>
      <c r="H40" s="913">
        <v>0</v>
      </c>
      <c r="I40" s="914"/>
      <c r="J40" s="914"/>
      <c r="K40" s="915"/>
      <c r="L40" s="915"/>
      <c r="M40" s="916"/>
      <c r="N40" s="917"/>
      <c r="O40" s="844">
        <f>P40+Q40+R40</f>
        <v>58837730</v>
      </c>
      <c r="P40" s="422">
        <v>45064256</v>
      </c>
      <c r="Q40" s="422">
        <v>13773474</v>
      </c>
      <c r="R40" s="423">
        <v>0</v>
      </c>
    </row>
    <row r="41" spans="1:18" s="339" customFormat="1" x14ac:dyDescent="0.25">
      <c r="A41" s="337">
        <v>36</v>
      </c>
      <c r="B41" s="232"/>
      <c r="C41" s="232"/>
      <c r="D41" s="235">
        <v>4</v>
      </c>
      <c r="E41" s="235"/>
      <c r="F41" s="276"/>
      <c r="G41" s="459" t="s">
        <v>240</v>
      </c>
      <c r="H41" s="238">
        <v>0</v>
      </c>
      <c r="I41" s="277"/>
      <c r="J41" s="277"/>
      <c r="K41" s="277"/>
      <c r="L41" s="277"/>
      <c r="M41" s="278"/>
      <c r="N41" s="279"/>
      <c r="O41" s="425">
        <v>0</v>
      </c>
      <c r="P41" s="425">
        <v>0</v>
      </c>
      <c r="Q41" s="425">
        <v>0</v>
      </c>
      <c r="R41" s="426">
        <v>0</v>
      </c>
    </row>
    <row r="42" spans="1:18" x14ac:dyDescent="0.25">
      <c r="A42" s="337">
        <v>37</v>
      </c>
      <c r="B42" s="280">
        <v>2</v>
      </c>
      <c r="C42" s="280"/>
      <c r="D42" s="280"/>
      <c r="E42" s="280" t="s">
        <v>241</v>
      </c>
      <c r="F42" s="281"/>
      <c r="G42" s="281"/>
      <c r="H42" s="238">
        <v>0</v>
      </c>
      <c r="I42" s="239"/>
      <c r="J42" s="239"/>
      <c r="K42" s="240"/>
      <c r="L42" s="240"/>
      <c r="M42" s="241"/>
      <c r="N42" s="242"/>
      <c r="O42" s="427">
        <f>SUM(O43+O46+O52+O56)</f>
        <v>296111635</v>
      </c>
      <c r="P42" s="427">
        <f>SUM(P43+P46+P52+P56)</f>
        <v>288111635</v>
      </c>
      <c r="Q42" s="427">
        <f>SUM(Q43+Q46+Q52+Q56)</f>
        <v>8000000</v>
      </c>
      <c r="R42" s="428">
        <f>SUM(R43+R46+R52+R56)</f>
        <v>0</v>
      </c>
    </row>
    <row r="43" spans="1:18" s="339" customFormat="1" x14ac:dyDescent="0.25">
      <c r="A43" s="337">
        <v>38</v>
      </c>
      <c r="B43" s="232"/>
      <c r="C43" s="248">
        <v>1</v>
      </c>
      <c r="D43" s="248"/>
      <c r="E43" s="248"/>
      <c r="F43" s="249" t="s">
        <v>198</v>
      </c>
      <c r="G43" s="249"/>
      <c r="H43" s="234">
        <f t="shared" ref="H43:N43" si="9">SUM(H44:H48)</f>
        <v>130</v>
      </c>
      <c r="I43" s="234">
        <f t="shared" si="9"/>
        <v>0</v>
      </c>
      <c r="J43" s="234">
        <f t="shared" si="9"/>
        <v>0</v>
      </c>
      <c r="K43" s="234">
        <f t="shared" si="9"/>
        <v>0</v>
      </c>
      <c r="L43" s="234">
        <f t="shared" si="9"/>
        <v>0</v>
      </c>
      <c r="M43" s="234">
        <f t="shared" si="9"/>
        <v>0</v>
      </c>
      <c r="N43" s="234">
        <f t="shared" si="9"/>
        <v>0</v>
      </c>
      <c r="O43" s="420">
        <f>SUM(O44:O45)</f>
        <v>0</v>
      </c>
      <c r="P43" s="420">
        <f>SUM(P44:P45)</f>
        <v>0</v>
      </c>
      <c r="Q43" s="420">
        <f>SUM(Q44:Q45)</f>
        <v>0</v>
      </c>
      <c r="R43" s="421">
        <f>SUM(R44:R45)</f>
        <v>0</v>
      </c>
    </row>
    <row r="44" spans="1:18" x14ac:dyDescent="0.25">
      <c r="A44" s="337">
        <v>39</v>
      </c>
      <c r="B44" s="235"/>
      <c r="C44" s="235"/>
      <c r="D44" s="235">
        <v>1</v>
      </c>
      <c r="E44" s="235"/>
      <c r="F44" s="245"/>
      <c r="G44" s="276" t="s">
        <v>242</v>
      </c>
      <c r="H44" s="238">
        <v>0</v>
      </c>
      <c r="I44" s="239"/>
      <c r="J44" s="239"/>
      <c r="K44" s="240"/>
      <c r="L44" s="240"/>
      <c r="M44" s="283"/>
      <c r="N44" s="242"/>
      <c r="O44" s="422">
        <v>0</v>
      </c>
      <c r="P44" s="422">
        <v>0</v>
      </c>
      <c r="Q44" s="422">
        <v>0</v>
      </c>
      <c r="R44" s="423">
        <v>0</v>
      </c>
    </row>
    <row r="45" spans="1:18" x14ac:dyDescent="0.25">
      <c r="A45" s="337">
        <v>40</v>
      </c>
      <c r="B45" s="235"/>
      <c r="C45" s="235"/>
      <c r="D45" s="235">
        <v>2</v>
      </c>
      <c r="E45" s="235"/>
      <c r="F45" s="245"/>
      <c r="G45" s="276" t="s">
        <v>243</v>
      </c>
      <c r="H45" s="238">
        <v>0</v>
      </c>
      <c r="I45" s="239"/>
      <c r="J45" s="239"/>
      <c r="K45" s="240"/>
      <c r="L45" s="240"/>
      <c r="M45" s="283"/>
      <c r="N45" s="242"/>
      <c r="O45" s="422">
        <v>0</v>
      </c>
      <c r="P45" s="422">
        <v>0</v>
      </c>
      <c r="Q45" s="422">
        <v>0</v>
      </c>
      <c r="R45" s="423">
        <v>0</v>
      </c>
    </row>
    <row r="46" spans="1:18" x14ac:dyDescent="0.25">
      <c r="A46" s="337">
        <v>41</v>
      </c>
      <c r="B46" s="235"/>
      <c r="C46" s="236">
        <v>2</v>
      </c>
      <c r="D46" s="236"/>
      <c r="E46" s="236"/>
      <c r="F46" s="237" t="s">
        <v>200</v>
      </c>
      <c r="G46" s="237"/>
      <c r="H46" s="238">
        <v>0</v>
      </c>
      <c r="I46" s="239"/>
      <c r="J46" s="239"/>
      <c r="K46" s="240"/>
      <c r="L46" s="240"/>
      <c r="M46" s="283"/>
      <c r="N46" s="242"/>
      <c r="O46" s="420">
        <f>SUM(O47:O51)</f>
        <v>6018580</v>
      </c>
      <c r="P46" s="420">
        <f>SUM(P47:P51)</f>
        <v>0</v>
      </c>
      <c r="Q46" s="420">
        <f>SUM(Q47:Q51)</f>
        <v>6018580</v>
      </c>
      <c r="R46" s="421">
        <f>SUM(R47:R51)</f>
        <v>0</v>
      </c>
    </row>
    <row r="47" spans="1:18" x14ac:dyDescent="0.25">
      <c r="A47" s="337">
        <v>42</v>
      </c>
      <c r="B47" s="235"/>
      <c r="C47" s="235"/>
      <c r="D47" s="235">
        <v>1</v>
      </c>
      <c r="E47" s="235"/>
      <c r="F47" s="245"/>
      <c r="G47" s="456" t="s">
        <v>244</v>
      </c>
      <c r="H47" s="238">
        <v>0</v>
      </c>
      <c r="I47" s="239"/>
      <c r="J47" s="239"/>
      <c r="K47" s="240"/>
      <c r="L47" s="240"/>
      <c r="M47" s="278"/>
      <c r="N47" s="242"/>
      <c r="O47" s="422">
        <f>P47+Q47+R47</f>
        <v>0</v>
      </c>
      <c r="P47" s="422">
        <v>0</v>
      </c>
      <c r="Q47" s="422">
        <v>0</v>
      </c>
      <c r="R47" s="423">
        <v>0</v>
      </c>
    </row>
    <row r="48" spans="1:18" ht="29.25" x14ac:dyDescent="0.25">
      <c r="A48" s="337">
        <v>43</v>
      </c>
      <c r="B48" s="235"/>
      <c r="C48" s="235"/>
      <c r="D48" s="235">
        <v>2</v>
      </c>
      <c r="E48" s="235"/>
      <c r="F48" s="245"/>
      <c r="G48" s="456" t="s">
        <v>245</v>
      </c>
      <c r="H48" s="238">
        <v>130</v>
      </c>
      <c r="I48" s="239"/>
      <c r="J48" s="239"/>
      <c r="K48" s="240"/>
      <c r="L48" s="240"/>
      <c r="M48" s="278"/>
      <c r="N48" s="242"/>
      <c r="O48" s="422">
        <f>P48+Q48+R48</f>
        <v>0</v>
      </c>
      <c r="P48" s="422">
        <v>0</v>
      </c>
      <c r="Q48" s="422">
        <v>0</v>
      </c>
      <c r="R48" s="423">
        <v>0</v>
      </c>
    </row>
    <row r="49" spans="1:18" s="339" customFormat="1" ht="29.25" x14ac:dyDescent="0.25">
      <c r="A49" s="337">
        <v>44</v>
      </c>
      <c r="B49" s="232"/>
      <c r="C49" s="232"/>
      <c r="D49" s="246">
        <v>3</v>
      </c>
      <c r="E49" s="284"/>
      <c r="F49" s="247"/>
      <c r="G49" s="456" t="s">
        <v>369</v>
      </c>
      <c r="H49" s="234">
        <f>H50</f>
        <v>0</v>
      </c>
      <c r="I49" s="234">
        <f t="shared" ref="I49:N49" si="10">I50</f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422">
        <f>P49+Q49+R49</f>
        <v>6018580</v>
      </c>
      <c r="P49" s="422">
        <v>0</v>
      </c>
      <c r="Q49" s="422">
        <v>6018580</v>
      </c>
      <c r="R49" s="423">
        <v>0</v>
      </c>
    </row>
    <row r="50" spans="1:18" ht="29.25" x14ac:dyDescent="0.25">
      <c r="A50" s="337">
        <v>45</v>
      </c>
      <c r="B50" s="235"/>
      <c r="C50" s="235"/>
      <c r="D50" s="235">
        <v>4</v>
      </c>
      <c r="E50" s="235"/>
      <c r="F50" s="245"/>
      <c r="G50" s="456" t="s">
        <v>246</v>
      </c>
      <c r="H50" s="238">
        <v>0</v>
      </c>
      <c r="I50" s="239"/>
      <c r="J50" s="239"/>
      <c r="K50" s="240"/>
      <c r="L50" s="240"/>
      <c r="M50" s="260"/>
      <c r="N50" s="242"/>
      <c r="O50" s="422">
        <f>P50+Q50+R50</f>
        <v>0</v>
      </c>
      <c r="P50" s="422">
        <v>0</v>
      </c>
      <c r="Q50" s="422">
        <v>0</v>
      </c>
      <c r="R50" s="423">
        <v>0</v>
      </c>
    </row>
    <row r="51" spans="1:18" ht="29.25" x14ac:dyDescent="0.25">
      <c r="A51" s="337">
        <v>46</v>
      </c>
      <c r="B51" s="235"/>
      <c r="C51" s="235"/>
      <c r="D51" s="235">
        <v>5</v>
      </c>
      <c r="E51" s="235"/>
      <c r="F51" s="233"/>
      <c r="G51" s="456" t="s">
        <v>247</v>
      </c>
      <c r="H51" s="234"/>
      <c r="I51" s="254"/>
      <c r="J51" s="254"/>
      <c r="K51" s="263"/>
      <c r="L51" s="263"/>
      <c r="M51" s="285"/>
      <c r="N51" s="265"/>
      <c r="O51" s="422">
        <f>P51+Q51+R51</f>
        <v>0</v>
      </c>
      <c r="P51" s="422">
        <v>0</v>
      </c>
      <c r="Q51" s="422">
        <v>0</v>
      </c>
      <c r="R51" s="423">
        <v>0</v>
      </c>
    </row>
    <row r="52" spans="1:18" s="339" customFormat="1" x14ac:dyDescent="0.25">
      <c r="A52" s="337">
        <v>47</v>
      </c>
      <c r="B52" s="250"/>
      <c r="C52" s="236">
        <v>3</v>
      </c>
      <c r="D52" s="236"/>
      <c r="E52" s="236"/>
      <c r="F52" s="237" t="s">
        <v>202</v>
      </c>
      <c r="G52" s="237"/>
      <c r="H52" s="234">
        <f t="shared" ref="H52:N52" si="11">H53</f>
        <v>0</v>
      </c>
      <c r="I52" s="234">
        <f t="shared" si="11"/>
        <v>0</v>
      </c>
      <c r="J52" s="234">
        <f t="shared" si="11"/>
        <v>0</v>
      </c>
      <c r="K52" s="234">
        <f t="shared" si="11"/>
        <v>0</v>
      </c>
      <c r="L52" s="234">
        <f t="shared" si="11"/>
        <v>0</v>
      </c>
      <c r="M52" s="234">
        <f t="shared" si="11"/>
        <v>0</v>
      </c>
      <c r="N52" s="234">
        <f t="shared" si="11"/>
        <v>0</v>
      </c>
      <c r="O52" s="420">
        <f>SUM(O53:O55)</f>
        <v>171565258</v>
      </c>
      <c r="P52" s="420">
        <f>SUM(P53:P55)</f>
        <v>171565258</v>
      </c>
      <c r="Q52" s="420">
        <f>SUM(Q53:Q55)</f>
        <v>0</v>
      </c>
      <c r="R52" s="421">
        <f>SUM(R53:R55)</f>
        <v>0</v>
      </c>
    </row>
    <row r="53" spans="1:18" ht="29.25" x14ac:dyDescent="0.25">
      <c r="A53" s="337">
        <v>48</v>
      </c>
      <c r="B53" s="235"/>
      <c r="C53" s="235"/>
      <c r="D53" s="235">
        <v>1</v>
      </c>
      <c r="E53" s="235"/>
      <c r="F53" s="245"/>
      <c r="G53" s="456" t="s">
        <v>248</v>
      </c>
      <c r="H53" s="238">
        <v>0</v>
      </c>
      <c r="I53" s="239"/>
      <c r="J53" s="239"/>
      <c r="K53" s="240"/>
      <c r="L53" s="240"/>
      <c r="M53" s="241"/>
      <c r="N53" s="242"/>
      <c r="O53" s="422">
        <f t="shared" ref="O53:O59" si="12">P53+Q53+R53</f>
        <v>0</v>
      </c>
      <c r="P53" s="422">
        <v>0</v>
      </c>
      <c r="Q53" s="422">
        <v>0</v>
      </c>
      <c r="R53" s="423">
        <v>0</v>
      </c>
    </row>
    <row r="54" spans="1:18" s="339" customFormat="1" ht="42.75" x14ac:dyDescent="0.25">
      <c r="A54" s="337">
        <v>49</v>
      </c>
      <c r="B54" s="232"/>
      <c r="C54" s="232"/>
      <c r="D54" s="246">
        <v>2</v>
      </c>
      <c r="E54" s="284"/>
      <c r="F54" s="930"/>
      <c r="G54" s="932" t="s">
        <v>368</v>
      </c>
      <c r="H54" s="931">
        <f>SUM(H55:H56)</f>
        <v>12655</v>
      </c>
      <c r="I54" s="234">
        <f t="shared" ref="I54:N54" si="13">SUM(I55:I56)</f>
        <v>0</v>
      </c>
      <c r="J54" s="234">
        <f t="shared" si="13"/>
        <v>0</v>
      </c>
      <c r="K54" s="234">
        <f t="shared" si="13"/>
        <v>0</v>
      </c>
      <c r="L54" s="234">
        <f t="shared" si="13"/>
        <v>0</v>
      </c>
      <c r="M54" s="234">
        <f t="shared" si="13"/>
        <v>0</v>
      </c>
      <c r="N54" s="234">
        <f t="shared" si="13"/>
        <v>0</v>
      </c>
      <c r="O54" s="422">
        <f>P54+Q54+R54</f>
        <v>171565258</v>
      </c>
      <c r="P54" s="422">
        <v>171565258</v>
      </c>
      <c r="Q54" s="422">
        <v>0</v>
      </c>
      <c r="R54" s="423">
        <v>0</v>
      </c>
    </row>
    <row r="55" spans="1:18" x14ac:dyDescent="0.25">
      <c r="A55" s="337">
        <v>50</v>
      </c>
      <c r="B55" s="235"/>
      <c r="C55" s="235"/>
      <c r="D55" s="235">
        <v>3</v>
      </c>
      <c r="E55" s="235"/>
      <c r="F55" s="245"/>
      <c r="G55" s="456" t="s">
        <v>249</v>
      </c>
      <c r="H55" s="238">
        <v>12655</v>
      </c>
      <c r="I55" s="239"/>
      <c r="J55" s="239"/>
      <c r="K55" s="240"/>
      <c r="L55" s="240"/>
      <c r="M55" s="260"/>
      <c r="N55" s="242"/>
      <c r="O55" s="422">
        <f t="shared" si="12"/>
        <v>0</v>
      </c>
      <c r="P55" s="422">
        <v>0</v>
      </c>
      <c r="Q55" s="422">
        <v>0</v>
      </c>
      <c r="R55" s="423">
        <v>0</v>
      </c>
    </row>
    <row r="56" spans="1:18" x14ac:dyDescent="0.25">
      <c r="A56" s="337">
        <v>51</v>
      </c>
      <c r="B56" s="235"/>
      <c r="C56" s="248">
        <v>4</v>
      </c>
      <c r="D56" s="248"/>
      <c r="E56" s="248"/>
      <c r="F56" s="249" t="s">
        <v>194</v>
      </c>
      <c r="G56" s="249"/>
      <c r="H56" s="243">
        <v>0</v>
      </c>
      <c r="I56" s="256"/>
      <c r="J56" s="256"/>
      <c r="K56" s="257"/>
      <c r="L56" s="257"/>
      <c r="M56" s="258"/>
      <c r="N56" s="259"/>
      <c r="O56" s="420">
        <f t="shared" si="12"/>
        <v>118527797</v>
      </c>
      <c r="P56" s="420">
        <f>SUM(P57:P60)</f>
        <v>116546377</v>
      </c>
      <c r="Q56" s="420">
        <f>SUM(Q57:Q60)</f>
        <v>1981420</v>
      </c>
      <c r="R56" s="421">
        <f>SUM(R57:R60)</f>
        <v>0</v>
      </c>
    </row>
    <row r="57" spans="1:18" s="338" customFormat="1" x14ac:dyDescent="0.25">
      <c r="A57" s="337">
        <v>52</v>
      </c>
      <c r="B57" s="286"/>
      <c r="C57" s="286"/>
      <c r="D57" s="246">
        <v>1</v>
      </c>
      <c r="E57" s="246"/>
      <c r="F57" s="261"/>
      <c r="G57" s="459" t="s">
        <v>237</v>
      </c>
      <c r="H57" s="287">
        <f t="shared" ref="H57:N57" si="14">SUM(H54+H52+H49+H43+H41+H36+H31+H28+H24+H19+H16+H14+H8)</f>
        <v>196837</v>
      </c>
      <c r="I57" s="287">
        <f t="shared" si="14"/>
        <v>0</v>
      </c>
      <c r="J57" s="287">
        <f t="shared" si="14"/>
        <v>0</v>
      </c>
      <c r="K57" s="287">
        <f t="shared" si="14"/>
        <v>0</v>
      </c>
      <c r="L57" s="287">
        <f t="shared" si="14"/>
        <v>0</v>
      </c>
      <c r="M57" s="287">
        <f t="shared" si="14"/>
        <v>0</v>
      </c>
      <c r="N57" s="287">
        <f t="shared" si="14"/>
        <v>0</v>
      </c>
      <c r="O57" s="420">
        <f t="shared" si="12"/>
        <v>0</v>
      </c>
      <c r="P57" s="422">
        <v>0</v>
      </c>
      <c r="Q57" s="422">
        <v>0</v>
      </c>
      <c r="R57" s="423">
        <v>0</v>
      </c>
    </row>
    <row r="58" spans="1:18" s="339" customFormat="1" x14ac:dyDescent="0.25">
      <c r="A58" s="337">
        <v>53</v>
      </c>
      <c r="B58" s="232"/>
      <c r="C58" s="232"/>
      <c r="D58" s="246">
        <v>2</v>
      </c>
      <c r="E58" s="246"/>
      <c r="F58" s="261"/>
      <c r="G58" s="459" t="s">
        <v>238</v>
      </c>
      <c r="H58" s="234" t="e">
        <f t="shared" ref="H58:N58" si="15">H104</f>
        <v>#REF!</v>
      </c>
      <c r="I58" s="234" t="e">
        <f t="shared" si="15"/>
        <v>#REF!</v>
      </c>
      <c r="J58" s="234" t="e">
        <f t="shared" si="15"/>
        <v>#REF!</v>
      </c>
      <c r="K58" s="234" t="e">
        <f t="shared" si="15"/>
        <v>#REF!</v>
      </c>
      <c r="L58" s="234" t="e">
        <f t="shared" si="15"/>
        <v>#REF!</v>
      </c>
      <c r="M58" s="234" t="e">
        <f t="shared" si="15"/>
        <v>#REF!</v>
      </c>
      <c r="N58" s="234" t="e">
        <f t="shared" si="15"/>
        <v>#REF!</v>
      </c>
      <c r="O58" s="420">
        <f t="shared" si="12"/>
        <v>0</v>
      </c>
      <c r="P58" s="422">
        <v>0</v>
      </c>
      <c r="Q58" s="422">
        <v>0</v>
      </c>
      <c r="R58" s="423">
        <v>0</v>
      </c>
    </row>
    <row r="59" spans="1:18" s="339" customFormat="1" x14ac:dyDescent="0.25">
      <c r="A59" s="337">
        <v>54</v>
      </c>
      <c r="B59" s="232"/>
      <c r="C59" s="232"/>
      <c r="D59" s="246">
        <v>3</v>
      </c>
      <c r="E59" s="246"/>
      <c r="F59" s="261"/>
      <c r="G59" s="918" t="s">
        <v>239</v>
      </c>
      <c r="H59" s="850">
        <v>9952</v>
      </c>
      <c r="I59" s="851"/>
      <c r="J59" s="851"/>
      <c r="K59" s="851"/>
      <c r="L59" s="851"/>
      <c r="M59" s="852"/>
      <c r="N59" s="853"/>
      <c r="O59" s="919">
        <f t="shared" si="12"/>
        <v>118527797</v>
      </c>
      <c r="P59" s="854">
        <v>116546377</v>
      </c>
      <c r="Q59" s="854">
        <v>1981420</v>
      </c>
      <c r="R59" s="855">
        <v>0</v>
      </c>
    </row>
    <row r="60" spans="1:18" s="339" customFormat="1" x14ac:dyDescent="0.25">
      <c r="A60" s="337">
        <v>55</v>
      </c>
      <c r="B60" s="232"/>
      <c r="C60" s="232"/>
      <c r="D60" s="246">
        <v>4</v>
      </c>
      <c r="E60" s="246"/>
      <c r="F60" s="261"/>
      <c r="G60" s="459" t="s">
        <v>240</v>
      </c>
      <c r="H60" s="290">
        <v>5219</v>
      </c>
      <c r="I60" s="288"/>
      <c r="J60" s="288"/>
      <c r="K60" s="288"/>
      <c r="L60" s="288"/>
      <c r="M60" s="285"/>
      <c r="N60" s="289"/>
      <c r="O60" s="422">
        <v>0</v>
      </c>
      <c r="P60" s="429">
        <v>0</v>
      </c>
      <c r="Q60" s="429">
        <v>0</v>
      </c>
      <c r="R60" s="430">
        <v>0</v>
      </c>
    </row>
    <row r="61" spans="1:18" s="339" customFormat="1" x14ac:dyDescent="0.25">
      <c r="A61" s="337">
        <v>56</v>
      </c>
      <c r="B61" s="232"/>
      <c r="C61" s="232"/>
      <c r="D61" s="232"/>
      <c r="E61" s="232" t="s">
        <v>14</v>
      </c>
      <c r="F61" s="233"/>
      <c r="G61" s="291"/>
      <c r="H61" s="290">
        <v>1756</v>
      </c>
      <c r="I61" s="288"/>
      <c r="J61" s="288"/>
      <c r="K61" s="288"/>
      <c r="L61" s="288"/>
      <c r="M61" s="285"/>
      <c r="N61" s="289"/>
      <c r="O61" s="431">
        <f>SUM(O8+O42)</f>
        <v>741442665</v>
      </c>
      <c r="P61" s="431">
        <f>SUM(P8+P42)</f>
        <v>705265485</v>
      </c>
      <c r="Q61" s="431">
        <f>SUM(Q8+Q42)</f>
        <v>36177180</v>
      </c>
      <c r="R61" s="432">
        <f>SUM(R8+R42)</f>
        <v>0</v>
      </c>
    </row>
    <row r="62" spans="1:18" s="339" customFormat="1" x14ac:dyDescent="0.25">
      <c r="A62" s="337">
        <v>57</v>
      </c>
      <c r="B62" s="292" t="s">
        <v>250</v>
      </c>
      <c r="C62" s="292"/>
      <c r="D62" s="292"/>
      <c r="E62" s="292"/>
      <c r="F62" s="233"/>
      <c r="G62" s="291"/>
      <c r="H62" s="290">
        <v>2393</v>
      </c>
      <c r="I62" s="288"/>
      <c r="J62" s="288"/>
      <c r="K62" s="288"/>
      <c r="L62" s="288"/>
      <c r="M62" s="285"/>
      <c r="N62" s="289"/>
      <c r="O62" s="431"/>
      <c r="P62" s="431"/>
      <c r="Q62" s="431"/>
      <c r="R62" s="432"/>
    </row>
    <row r="63" spans="1:18" s="339" customFormat="1" x14ac:dyDescent="0.25">
      <c r="A63" s="337">
        <v>58</v>
      </c>
      <c r="B63" s="232"/>
      <c r="C63" s="248">
        <v>2</v>
      </c>
      <c r="D63" s="248"/>
      <c r="E63" s="248"/>
      <c r="F63" s="249" t="s">
        <v>189</v>
      </c>
      <c r="G63" s="293"/>
      <c r="H63" s="290"/>
      <c r="I63" s="288"/>
      <c r="J63" s="288"/>
      <c r="K63" s="288"/>
      <c r="L63" s="288"/>
      <c r="M63" s="285"/>
      <c r="N63" s="289"/>
      <c r="O63" s="433">
        <f>SUM(O64:O66)</f>
        <v>0</v>
      </c>
      <c r="P63" s="433">
        <f>SUM(P64:P66)</f>
        <v>0</v>
      </c>
      <c r="Q63" s="433">
        <f>SUM(Q64:Q66)</f>
        <v>0</v>
      </c>
      <c r="R63" s="434">
        <f>SUM(R64:R66)</f>
        <v>0</v>
      </c>
    </row>
    <row r="64" spans="1:18" s="339" customFormat="1" x14ac:dyDescent="0.25">
      <c r="A64" s="337">
        <v>59</v>
      </c>
      <c r="B64" s="235"/>
      <c r="C64" s="235"/>
      <c r="D64" s="235">
        <v>1</v>
      </c>
      <c r="E64" s="235"/>
      <c r="F64" s="245"/>
      <c r="G64" s="276" t="s">
        <v>220</v>
      </c>
      <c r="H64" s="290"/>
      <c r="I64" s="288"/>
      <c r="J64" s="288"/>
      <c r="K64" s="288"/>
      <c r="L64" s="288"/>
      <c r="M64" s="285"/>
      <c r="N64" s="289"/>
      <c r="O64" s="435">
        <v>0</v>
      </c>
      <c r="P64" s="435">
        <v>0</v>
      </c>
      <c r="Q64" s="435">
        <v>0</v>
      </c>
      <c r="R64" s="436">
        <v>0</v>
      </c>
    </row>
    <row r="65" spans="1:18" s="339" customFormat="1" x14ac:dyDescent="0.25">
      <c r="A65" s="337">
        <v>60</v>
      </c>
      <c r="B65" s="250"/>
      <c r="C65" s="251"/>
      <c r="D65" s="252">
        <v>2</v>
      </c>
      <c r="E65" s="251"/>
      <c r="F65" s="253"/>
      <c r="G65" s="457" t="s">
        <v>222</v>
      </c>
      <c r="H65" s="290"/>
      <c r="I65" s="288"/>
      <c r="J65" s="288"/>
      <c r="K65" s="288"/>
      <c r="L65" s="288"/>
      <c r="M65" s="285"/>
      <c r="N65" s="289"/>
      <c r="O65" s="435">
        <v>0</v>
      </c>
      <c r="P65" s="435">
        <v>0</v>
      </c>
      <c r="Q65" s="435">
        <v>0</v>
      </c>
      <c r="R65" s="436">
        <v>0</v>
      </c>
    </row>
    <row r="66" spans="1:18" s="339" customFormat="1" x14ac:dyDescent="0.25">
      <c r="A66" s="337">
        <v>61</v>
      </c>
      <c r="B66" s="235"/>
      <c r="C66" s="235"/>
      <c r="D66" s="235">
        <v>3</v>
      </c>
      <c r="E66" s="235"/>
      <c r="F66" s="245"/>
      <c r="G66" s="276" t="s">
        <v>223</v>
      </c>
      <c r="H66" s="290"/>
      <c r="I66" s="288"/>
      <c r="J66" s="288"/>
      <c r="K66" s="288"/>
      <c r="L66" s="288"/>
      <c r="M66" s="285"/>
      <c r="N66" s="289"/>
      <c r="O66" s="435">
        <v>0</v>
      </c>
      <c r="P66" s="435">
        <v>0</v>
      </c>
      <c r="Q66" s="435">
        <v>0</v>
      </c>
      <c r="R66" s="436">
        <v>0</v>
      </c>
    </row>
    <row r="67" spans="1:18" s="339" customFormat="1" x14ac:dyDescent="0.25">
      <c r="A67" s="337">
        <v>62</v>
      </c>
      <c r="B67" s="248"/>
      <c r="C67" s="248">
        <v>3</v>
      </c>
      <c r="D67" s="248"/>
      <c r="E67" s="248"/>
      <c r="F67" s="294" t="s">
        <v>5</v>
      </c>
      <c r="G67" s="249"/>
      <c r="H67" s="290"/>
      <c r="I67" s="288"/>
      <c r="J67" s="288"/>
      <c r="K67" s="288"/>
      <c r="L67" s="288"/>
      <c r="M67" s="285"/>
      <c r="N67" s="289"/>
      <c r="O67" s="437">
        <f>P67+Q67+R67</f>
        <v>1214000</v>
      </c>
      <c r="P67" s="437">
        <f>SUM(P68:P77)</f>
        <v>1214000</v>
      </c>
      <c r="Q67" s="437">
        <f>SUM(Q68:Q77)</f>
        <v>0</v>
      </c>
      <c r="R67" s="438">
        <f>SUM(R68:R77)</f>
        <v>0</v>
      </c>
    </row>
    <row r="68" spans="1:18" s="339" customFormat="1" x14ac:dyDescent="0.25">
      <c r="A68" s="337">
        <v>63</v>
      </c>
      <c r="B68" s="235"/>
      <c r="C68" s="235"/>
      <c r="D68" s="235">
        <v>1</v>
      </c>
      <c r="E68" s="235"/>
      <c r="F68" s="245"/>
      <c r="G68" s="458" t="s">
        <v>224</v>
      </c>
      <c r="H68" s="290"/>
      <c r="I68" s="288"/>
      <c r="J68" s="288"/>
      <c r="K68" s="288"/>
      <c r="L68" s="288"/>
      <c r="M68" s="285"/>
      <c r="N68" s="289"/>
      <c r="O68" s="437">
        <f t="shared" ref="O68:O78" si="16">P68+Q68+R68</f>
        <v>0</v>
      </c>
      <c r="P68" s="435">
        <v>0</v>
      </c>
      <c r="Q68" s="435">
        <v>0</v>
      </c>
      <c r="R68" s="436">
        <v>0</v>
      </c>
    </row>
    <row r="69" spans="1:18" s="339" customFormat="1" x14ac:dyDescent="0.25">
      <c r="A69" s="337">
        <v>64</v>
      </c>
      <c r="B69" s="232"/>
      <c r="C69" s="232"/>
      <c r="D69" s="246">
        <v>2</v>
      </c>
      <c r="E69" s="246"/>
      <c r="F69" s="261"/>
      <c r="G69" s="459" t="s">
        <v>225</v>
      </c>
      <c r="H69" s="290"/>
      <c r="I69" s="288"/>
      <c r="J69" s="288"/>
      <c r="K69" s="288"/>
      <c r="L69" s="288"/>
      <c r="M69" s="285"/>
      <c r="N69" s="289"/>
      <c r="O69" s="437">
        <f t="shared" si="16"/>
        <v>0</v>
      </c>
      <c r="P69" s="435">
        <v>0</v>
      </c>
      <c r="Q69" s="435">
        <v>0</v>
      </c>
      <c r="R69" s="436">
        <v>0</v>
      </c>
    </row>
    <row r="70" spans="1:18" s="339" customFormat="1" x14ac:dyDescent="0.25">
      <c r="A70" s="337">
        <v>65</v>
      </c>
      <c r="B70" s="235"/>
      <c r="C70" s="235"/>
      <c r="D70" s="235">
        <v>3</v>
      </c>
      <c r="E70" s="235"/>
      <c r="F70" s="245"/>
      <c r="G70" s="458" t="s">
        <v>226</v>
      </c>
      <c r="H70" s="290"/>
      <c r="I70" s="288"/>
      <c r="J70" s="288"/>
      <c r="K70" s="288"/>
      <c r="L70" s="288"/>
      <c r="M70" s="285"/>
      <c r="N70" s="289"/>
      <c r="O70" s="437">
        <f t="shared" si="16"/>
        <v>1100000</v>
      </c>
      <c r="P70" s="435">
        <v>1100000</v>
      </c>
      <c r="Q70" s="435">
        <v>0</v>
      </c>
      <c r="R70" s="436">
        <v>0</v>
      </c>
    </row>
    <row r="71" spans="1:18" s="339" customFormat="1" x14ac:dyDescent="0.25">
      <c r="A71" s="337">
        <v>66</v>
      </c>
      <c r="B71" s="235"/>
      <c r="C71" s="235"/>
      <c r="D71" s="235">
        <v>4</v>
      </c>
      <c r="E71" s="235"/>
      <c r="F71" s="245"/>
      <c r="G71" s="458" t="s">
        <v>227</v>
      </c>
      <c r="H71" s="290"/>
      <c r="I71" s="288"/>
      <c r="J71" s="288"/>
      <c r="K71" s="288"/>
      <c r="L71" s="288"/>
      <c r="M71" s="285"/>
      <c r="N71" s="289"/>
      <c r="O71" s="437">
        <f t="shared" si="16"/>
        <v>114000</v>
      </c>
      <c r="P71" s="435">
        <v>114000</v>
      </c>
      <c r="Q71" s="435">
        <v>0</v>
      </c>
      <c r="R71" s="436">
        <v>0</v>
      </c>
    </row>
    <row r="72" spans="1:18" s="339" customFormat="1" x14ac:dyDescent="0.25">
      <c r="A72" s="337">
        <v>67</v>
      </c>
      <c r="B72" s="235"/>
      <c r="C72" s="235"/>
      <c r="D72" s="235">
        <v>5</v>
      </c>
      <c r="E72" s="235"/>
      <c r="F72" s="245"/>
      <c r="G72" s="442" t="s">
        <v>228</v>
      </c>
      <c r="H72" s="290"/>
      <c r="I72" s="288"/>
      <c r="J72" s="288"/>
      <c r="K72" s="288"/>
      <c r="L72" s="288"/>
      <c r="M72" s="285"/>
      <c r="N72" s="289"/>
      <c r="O72" s="437">
        <f t="shared" si="16"/>
        <v>0</v>
      </c>
      <c r="P72" s="435">
        <v>0</v>
      </c>
      <c r="Q72" s="435">
        <v>0</v>
      </c>
      <c r="R72" s="436">
        <v>0</v>
      </c>
    </row>
    <row r="73" spans="1:18" s="339" customFormat="1" x14ac:dyDescent="0.25">
      <c r="A73" s="337">
        <v>68</v>
      </c>
      <c r="B73" s="235"/>
      <c r="C73" s="235"/>
      <c r="D73" s="235">
        <v>6</v>
      </c>
      <c r="E73" s="235"/>
      <c r="F73" s="262"/>
      <c r="G73" s="460" t="s">
        <v>229</v>
      </c>
      <c r="H73" s="290"/>
      <c r="I73" s="288"/>
      <c r="J73" s="288"/>
      <c r="K73" s="288"/>
      <c r="L73" s="288"/>
      <c r="M73" s="285"/>
      <c r="N73" s="289"/>
      <c r="O73" s="437">
        <f t="shared" si="16"/>
        <v>0</v>
      </c>
      <c r="P73" s="435">
        <v>0</v>
      </c>
      <c r="Q73" s="435">
        <v>0</v>
      </c>
      <c r="R73" s="436">
        <v>0</v>
      </c>
    </row>
    <row r="74" spans="1:18" s="339" customFormat="1" x14ac:dyDescent="0.25">
      <c r="A74" s="337">
        <v>69</v>
      </c>
      <c r="B74" s="235"/>
      <c r="C74" s="245"/>
      <c r="D74" s="245">
        <v>7</v>
      </c>
      <c r="E74" s="245"/>
      <c r="F74" s="266"/>
      <c r="G74" s="461" t="s">
        <v>230</v>
      </c>
      <c r="H74" s="290"/>
      <c r="I74" s="288"/>
      <c r="J74" s="288"/>
      <c r="K74" s="288"/>
      <c r="L74" s="288"/>
      <c r="M74" s="285"/>
      <c r="N74" s="289"/>
      <c r="O74" s="437">
        <f t="shared" si="16"/>
        <v>0</v>
      </c>
      <c r="P74" s="435">
        <v>0</v>
      </c>
      <c r="Q74" s="435">
        <v>0</v>
      </c>
      <c r="R74" s="436">
        <v>0</v>
      </c>
    </row>
    <row r="75" spans="1:18" s="339" customFormat="1" x14ac:dyDescent="0.25">
      <c r="A75" s="337">
        <v>70</v>
      </c>
      <c r="B75" s="235"/>
      <c r="C75" s="245"/>
      <c r="D75" s="245">
        <v>8</v>
      </c>
      <c r="E75" s="245"/>
      <c r="F75" s="267"/>
      <c r="G75" s="458" t="s">
        <v>231</v>
      </c>
      <c r="H75" s="290"/>
      <c r="I75" s="288"/>
      <c r="J75" s="288"/>
      <c r="K75" s="288"/>
      <c r="L75" s="288"/>
      <c r="M75" s="285"/>
      <c r="N75" s="289"/>
      <c r="O75" s="437">
        <f t="shared" si="16"/>
        <v>0</v>
      </c>
      <c r="P75" s="435">
        <v>0</v>
      </c>
      <c r="Q75" s="435">
        <v>0</v>
      </c>
      <c r="R75" s="436">
        <v>0</v>
      </c>
    </row>
    <row r="76" spans="1:18" s="339" customFormat="1" x14ac:dyDescent="0.25">
      <c r="A76" s="337">
        <v>71</v>
      </c>
      <c r="B76" s="232"/>
      <c r="C76" s="233"/>
      <c r="D76" s="261">
        <v>9</v>
      </c>
      <c r="E76" s="261"/>
      <c r="F76" s="268"/>
      <c r="G76" s="459" t="s">
        <v>232</v>
      </c>
      <c r="H76" s="290"/>
      <c r="I76" s="288"/>
      <c r="J76" s="288"/>
      <c r="K76" s="288"/>
      <c r="L76" s="288"/>
      <c r="M76" s="285"/>
      <c r="N76" s="289"/>
      <c r="O76" s="437">
        <f t="shared" si="16"/>
        <v>0</v>
      </c>
      <c r="P76" s="435">
        <v>0</v>
      </c>
      <c r="Q76" s="435">
        <v>0</v>
      </c>
      <c r="R76" s="436">
        <v>0</v>
      </c>
    </row>
    <row r="77" spans="1:18" s="339" customFormat="1" x14ac:dyDescent="0.25">
      <c r="A77" s="337">
        <v>72</v>
      </c>
      <c r="B77" s="235"/>
      <c r="C77" s="245"/>
      <c r="D77" s="245">
        <v>10</v>
      </c>
      <c r="E77" s="245"/>
      <c r="F77" s="269"/>
      <c r="G77" s="166" t="s">
        <v>233</v>
      </c>
      <c r="H77" s="290"/>
      <c r="I77" s="288"/>
      <c r="J77" s="288"/>
      <c r="K77" s="288"/>
      <c r="L77" s="288"/>
      <c r="M77" s="285"/>
      <c r="N77" s="289"/>
      <c r="O77" s="437">
        <f t="shared" si="16"/>
        <v>0</v>
      </c>
      <c r="P77" s="435">
        <v>0</v>
      </c>
      <c r="Q77" s="435">
        <v>0</v>
      </c>
      <c r="R77" s="436">
        <v>0</v>
      </c>
    </row>
    <row r="78" spans="1:18" x14ac:dyDescent="0.25">
      <c r="A78" s="337">
        <v>73</v>
      </c>
      <c r="B78" s="235"/>
      <c r="C78" s="248">
        <v>4</v>
      </c>
      <c r="D78" s="248"/>
      <c r="E78" s="248"/>
      <c r="F78" s="249" t="s">
        <v>194</v>
      </c>
      <c r="G78" s="249"/>
      <c r="H78" s="238">
        <v>250</v>
      </c>
      <c r="I78" s="239"/>
      <c r="J78" s="239"/>
      <c r="K78" s="240"/>
      <c r="L78" s="240"/>
      <c r="M78" s="241"/>
      <c r="N78" s="242"/>
      <c r="O78" s="437">
        <f t="shared" si="16"/>
        <v>66024441</v>
      </c>
      <c r="P78" s="420">
        <f>SUM(P79:P82)</f>
        <v>66024441</v>
      </c>
      <c r="Q78" s="420">
        <f>SUM(Q79:Q82)</f>
        <v>0</v>
      </c>
      <c r="R78" s="421">
        <f>SUM(R79:R82)</f>
        <v>0</v>
      </c>
    </row>
    <row r="79" spans="1:18" x14ac:dyDescent="0.25">
      <c r="A79" s="337">
        <v>74</v>
      </c>
      <c r="B79" s="286"/>
      <c r="C79" s="286"/>
      <c r="D79" s="246">
        <v>1</v>
      </c>
      <c r="E79" s="246"/>
      <c r="F79" s="261"/>
      <c r="G79" s="459" t="s">
        <v>237</v>
      </c>
      <c r="H79" s="238">
        <f>SUM(H80:H96)</f>
        <v>7482</v>
      </c>
      <c r="I79" s="238">
        <f t="shared" ref="I79:N79" si="17">SUM(I80:I96)</f>
        <v>0</v>
      </c>
      <c r="J79" s="238">
        <f t="shared" si="17"/>
        <v>0</v>
      </c>
      <c r="K79" s="238">
        <f t="shared" si="17"/>
        <v>0</v>
      </c>
      <c r="L79" s="238">
        <f t="shared" si="17"/>
        <v>0</v>
      </c>
      <c r="M79" s="238">
        <f t="shared" si="17"/>
        <v>0</v>
      </c>
      <c r="N79" s="238">
        <f t="shared" si="17"/>
        <v>0</v>
      </c>
      <c r="O79" s="420">
        <v>0</v>
      </c>
      <c r="P79" s="422">
        <v>0</v>
      </c>
      <c r="Q79" s="422">
        <v>0</v>
      </c>
      <c r="R79" s="423">
        <v>0</v>
      </c>
    </row>
    <row r="80" spans="1:18" x14ac:dyDescent="0.25">
      <c r="A80" s="337">
        <v>75</v>
      </c>
      <c r="B80" s="232"/>
      <c r="C80" s="232"/>
      <c r="D80" s="246">
        <v>2</v>
      </c>
      <c r="E80" s="246"/>
      <c r="F80" s="261"/>
      <c r="G80" s="459" t="s">
        <v>238</v>
      </c>
      <c r="H80" s="238">
        <v>4</v>
      </c>
      <c r="I80" s="239"/>
      <c r="J80" s="239"/>
      <c r="K80" s="240"/>
      <c r="L80" s="240"/>
      <c r="M80" s="241"/>
      <c r="N80" s="242"/>
      <c r="O80" s="420">
        <f>P80+Q80+R80</f>
        <v>0</v>
      </c>
      <c r="P80" s="422">
        <v>0</v>
      </c>
      <c r="Q80" s="422">
        <v>0</v>
      </c>
      <c r="R80" s="423">
        <v>0</v>
      </c>
    </row>
    <row r="81" spans="1:18" x14ac:dyDescent="0.25">
      <c r="A81" s="337">
        <v>76</v>
      </c>
      <c r="B81" s="232"/>
      <c r="C81" s="232"/>
      <c r="D81" s="246">
        <v>3</v>
      </c>
      <c r="E81" s="246"/>
      <c r="F81" s="261"/>
      <c r="G81" s="393" t="s">
        <v>239</v>
      </c>
      <c r="H81" s="238">
        <v>60</v>
      </c>
      <c r="I81" s="239"/>
      <c r="J81" s="239"/>
      <c r="K81" s="240"/>
      <c r="L81" s="240"/>
      <c r="M81" s="241"/>
      <c r="N81" s="242"/>
      <c r="O81" s="420">
        <f>P81+Q81+R81</f>
        <v>0</v>
      </c>
      <c r="P81" s="422">
        <v>0</v>
      </c>
      <c r="Q81" s="422">
        <v>0</v>
      </c>
      <c r="R81" s="423">
        <v>0</v>
      </c>
    </row>
    <row r="82" spans="1:18" x14ac:dyDescent="0.25">
      <c r="A82" s="337">
        <v>77</v>
      </c>
      <c r="B82" s="232"/>
      <c r="C82" s="232"/>
      <c r="D82" s="246">
        <v>4</v>
      </c>
      <c r="E82" s="246"/>
      <c r="F82" s="261"/>
      <c r="G82" s="459" t="s">
        <v>240</v>
      </c>
      <c r="H82" s="238">
        <v>400</v>
      </c>
      <c r="I82" s="239"/>
      <c r="J82" s="239"/>
      <c r="K82" s="240"/>
      <c r="L82" s="240"/>
      <c r="M82" s="241"/>
      <c r="N82" s="242"/>
      <c r="O82" s="420">
        <f>P82+Q82+R82</f>
        <v>66024441</v>
      </c>
      <c r="P82" s="422">
        <v>66024441</v>
      </c>
      <c r="Q82" s="422">
        <v>0</v>
      </c>
      <c r="R82" s="423">
        <v>0</v>
      </c>
    </row>
    <row r="83" spans="1:18" x14ac:dyDescent="0.25">
      <c r="A83" s="337">
        <v>78</v>
      </c>
      <c r="B83" s="235"/>
      <c r="C83" s="235"/>
      <c r="D83" s="235"/>
      <c r="E83" s="280" t="s">
        <v>14</v>
      </c>
      <c r="F83" s="245"/>
      <c r="G83" s="245"/>
      <c r="H83" s="238">
        <v>250</v>
      </c>
      <c r="I83" s="239"/>
      <c r="J83" s="239"/>
      <c r="K83" s="240"/>
      <c r="L83" s="240"/>
      <c r="M83" s="241"/>
      <c r="N83" s="242"/>
      <c r="O83" s="427">
        <f>SUM(O63+O67+O78)</f>
        <v>67238441</v>
      </c>
      <c r="P83" s="427">
        <f>SUM(P63+P67+P78)</f>
        <v>67238441</v>
      </c>
      <c r="Q83" s="427">
        <f>SUM(Q63+Q67+Q78)</f>
        <v>0</v>
      </c>
      <c r="R83" s="428">
        <f>SUM(R63+R67+R78)</f>
        <v>0</v>
      </c>
    </row>
    <row r="84" spans="1:18" x14ac:dyDescent="0.25">
      <c r="A84" s="337">
        <v>79</v>
      </c>
      <c r="B84" s="292" t="s">
        <v>251</v>
      </c>
      <c r="C84" s="292"/>
      <c r="D84" s="292"/>
      <c r="E84" s="292"/>
      <c r="F84" s="295"/>
      <c r="G84" s="295"/>
      <c r="H84" s="238">
        <v>380</v>
      </c>
      <c r="I84" s="239"/>
      <c r="J84" s="239"/>
      <c r="K84" s="240"/>
      <c r="L84" s="240"/>
      <c r="M84" s="241"/>
      <c r="N84" s="242"/>
      <c r="O84" s="439"/>
      <c r="P84" s="439"/>
      <c r="Q84" s="439"/>
      <c r="R84" s="440"/>
    </row>
    <row r="85" spans="1:18" x14ac:dyDescent="0.25">
      <c r="A85" s="337">
        <v>80</v>
      </c>
      <c r="B85" s="248"/>
      <c r="C85" s="248">
        <v>3</v>
      </c>
      <c r="D85" s="248"/>
      <c r="E85" s="248"/>
      <c r="F85" s="249" t="s">
        <v>5</v>
      </c>
      <c r="G85" s="249"/>
      <c r="H85" s="238">
        <v>48</v>
      </c>
      <c r="I85" s="239"/>
      <c r="J85" s="239"/>
      <c r="K85" s="240"/>
      <c r="L85" s="240"/>
      <c r="M85" s="241"/>
      <c r="N85" s="242"/>
      <c r="O85" s="420">
        <f>P85+Q85+R85</f>
        <v>2000000</v>
      </c>
      <c r="P85" s="420">
        <f>SUM(P86:P95)</f>
        <v>2000000</v>
      </c>
      <c r="Q85" s="420">
        <f>SUM(Q86:Q95)</f>
        <v>0</v>
      </c>
      <c r="R85" s="421">
        <f>SUM(R86:R95)</f>
        <v>0</v>
      </c>
    </row>
    <row r="86" spans="1:18" x14ac:dyDescent="0.25">
      <c r="A86" s="337">
        <v>81</v>
      </c>
      <c r="B86" s="235"/>
      <c r="C86" s="235"/>
      <c r="D86" s="235">
        <v>1</v>
      </c>
      <c r="E86" s="235"/>
      <c r="F86" s="245"/>
      <c r="G86" s="458" t="s">
        <v>224</v>
      </c>
      <c r="H86" s="238">
        <v>240</v>
      </c>
      <c r="I86" s="239"/>
      <c r="J86" s="239"/>
      <c r="K86" s="240"/>
      <c r="L86" s="240"/>
      <c r="M86" s="241"/>
      <c r="N86" s="242"/>
      <c r="O86" s="420">
        <f t="shared" ref="O86:O94" si="18">P86+Q86+R86</f>
        <v>0</v>
      </c>
      <c r="P86" s="422">
        <v>0</v>
      </c>
      <c r="Q86" s="422">
        <v>0</v>
      </c>
      <c r="R86" s="423">
        <v>0</v>
      </c>
    </row>
    <row r="87" spans="1:18" x14ac:dyDescent="0.25">
      <c r="A87" s="337">
        <v>82</v>
      </c>
      <c r="B87" s="232"/>
      <c r="C87" s="232"/>
      <c r="D87" s="246">
        <v>2</v>
      </c>
      <c r="E87" s="246"/>
      <c r="F87" s="261"/>
      <c r="G87" s="459" t="s">
        <v>225</v>
      </c>
      <c r="H87" s="238">
        <v>0</v>
      </c>
      <c r="I87" s="239"/>
      <c r="J87" s="239"/>
      <c r="K87" s="240"/>
      <c r="L87" s="240"/>
      <c r="M87" s="241"/>
      <c r="N87" s="242"/>
      <c r="O87" s="420">
        <f t="shared" si="18"/>
        <v>1600000</v>
      </c>
      <c r="P87" s="422">
        <v>1600000</v>
      </c>
      <c r="Q87" s="422">
        <v>0</v>
      </c>
      <c r="R87" s="423">
        <v>0</v>
      </c>
    </row>
    <row r="88" spans="1:18" x14ac:dyDescent="0.25">
      <c r="A88" s="337">
        <v>83</v>
      </c>
      <c r="B88" s="235"/>
      <c r="C88" s="235"/>
      <c r="D88" s="235">
        <v>3</v>
      </c>
      <c r="E88" s="235"/>
      <c r="F88" s="245"/>
      <c r="G88" s="458" t="s">
        <v>226</v>
      </c>
      <c r="H88" s="238">
        <v>0</v>
      </c>
      <c r="I88" s="239"/>
      <c r="J88" s="239"/>
      <c r="K88" s="240"/>
      <c r="L88" s="240"/>
      <c r="M88" s="241"/>
      <c r="N88" s="242"/>
      <c r="O88" s="420">
        <f t="shared" si="18"/>
        <v>0</v>
      </c>
      <c r="P88" s="422">
        <v>0</v>
      </c>
      <c r="Q88" s="422">
        <v>0</v>
      </c>
      <c r="R88" s="423">
        <v>0</v>
      </c>
    </row>
    <row r="89" spans="1:18" x14ac:dyDescent="0.25">
      <c r="A89" s="337">
        <v>84</v>
      </c>
      <c r="B89" s="235"/>
      <c r="C89" s="235"/>
      <c r="D89" s="235">
        <v>4</v>
      </c>
      <c r="E89" s="235"/>
      <c r="F89" s="245"/>
      <c r="G89" s="458" t="s">
        <v>227</v>
      </c>
      <c r="H89" s="238">
        <v>0</v>
      </c>
      <c r="I89" s="239"/>
      <c r="J89" s="239"/>
      <c r="K89" s="240"/>
      <c r="L89" s="240"/>
      <c r="M89" s="241"/>
      <c r="N89" s="242"/>
      <c r="O89" s="420">
        <f t="shared" si="18"/>
        <v>400000</v>
      </c>
      <c r="P89" s="422">
        <v>400000</v>
      </c>
      <c r="Q89" s="422">
        <v>0</v>
      </c>
      <c r="R89" s="423">
        <v>0</v>
      </c>
    </row>
    <row r="90" spans="1:18" x14ac:dyDescent="0.25">
      <c r="A90" s="337">
        <v>85</v>
      </c>
      <c r="B90" s="235"/>
      <c r="C90" s="235"/>
      <c r="D90" s="235">
        <v>5</v>
      </c>
      <c r="E90" s="235"/>
      <c r="F90" s="245"/>
      <c r="G90" s="442" t="s">
        <v>228</v>
      </c>
      <c r="H90" s="238"/>
      <c r="I90" s="239"/>
      <c r="J90" s="239"/>
      <c r="K90" s="240"/>
      <c r="L90" s="240"/>
      <c r="M90" s="241"/>
      <c r="N90" s="242"/>
      <c r="O90" s="420">
        <f t="shared" si="18"/>
        <v>0</v>
      </c>
      <c r="P90" s="422"/>
      <c r="Q90" s="422">
        <v>0</v>
      </c>
      <c r="R90" s="423">
        <v>0</v>
      </c>
    </row>
    <row r="91" spans="1:18" x14ac:dyDescent="0.25">
      <c r="A91" s="337">
        <v>86</v>
      </c>
      <c r="B91" s="235"/>
      <c r="C91" s="235"/>
      <c r="D91" s="235">
        <v>6</v>
      </c>
      <c r="E91" s="235"/>
      <c r="F91" s="262"/>
      <c r="G91" s="460" t="s">
        <v>229</v>
      </c>
      <c r="H91" s="238"/>
      <c r="I91" s="239"/>
      <c r="J91" s="239"/>
      <c r="K91" s="240"/>
      <c r="L91" s="240"/>
      <c r="M91" s="241"/>
      <c r="N91" s="242"/>
      <c r="O91" s="420">
        <f t="shared" si="18"/>
        <v>0</v>
      </c>
      <c r="P91" s="422">
        <v>0</v>
      </c>
      <c r="Q91" s="422">
        <v>0</v>
      </c>
      <c r="R91" s="423">
        <v>0</v>
      </c>
    </row>
    <row r="92" spans="1:18" x14ac:dyDescent="0.25">
      <c r="A92" s="337">
        <v>87</v>
      </c>
      <c r="B92" s="235"/>
      <c r="C92" s="245"/>
      <c r="D92" s="245">
        <v>7</v>
      </c>
      <c r="E92" s="245"/>
      <c r="F92" s="266"/>
      <c r="G92" s="461" t="s">
        <v>230</v>
      </c>
      <c r="H92" s="238">
        <v>250</v>
      </c>
      <c r="I92" s="239"/>
      <c r="J92" s="239"/>
      <c r="K92" s="240"/>
      <c r="L92" s="240"/>
      <c r="M92" s="241"/>
      <c r="N92" s="242"/>
      <c r="O92" s="420">
        <f t="shared" si="18"/>
        <v>0</v>
      </c>
      <c r="P92" s="422">
        <v>0</v>
      </c>
      <c r="Q92" s="422">
        <v>0</v>
      </c>
      <c r="R92" s="423">
        <v>0</v>
      </c>
    </row>
    <row r="93" spans="1:18" x14ac:dyDescent="0.25">
      <c r="A93" s="337">
        <v>88</v>
      </c>
      <c r="B93" s="235"/>
      <c r="C93" s="245"/>
      <c r="D93" s="245">
        <v>8</v>
      </c>
      <c r="E93" s="245"/>
      <c r="F93" s="267"/>
      <c r="G93" s="458" t="s">
        <v>231</v>
      </c>
      <c r="H93" s="238">
        <v>550</v>
      </c>
      <c r="I93" s="239"/>
      <c r="J93" s="239"/>
      <c r="K93" s="240"/>
      <c r="L93" s="240"/>
      <c r="M93" s="241"/>
      <c r="N93" s="242"/>
      <c r="O93" s="420">
        <f t="shared" si="18"/>
        <v>0</v>
      </c>
      <c r="P93" s="422">
        <v>0</v>
      </c>
      <c r="Q93" s="422">
        <v>0</v>
      </c>
      <c r="R93" s="423">
        <v>0</v>
      </c>
    </row>
    <row r="94" spans="1:18" x14ac:dyDescent="0.25">
      <c r="A94" s="337">
        <v>89</v>
      </c>
      <c r="B94" s="232"/>
      <c r="C94" s="233"/>
      <c r="D94" s="261">
        <v>9</v>
      </c>
      <c r="E94" s="261"/>
      <c r="F94" s="268"/>
      <c r="G94" s="459" t="s">
        <v>232</v>
      </c>
      <c r="H94" s="238">
        <v>700</v>
      </c>
      <c r="I94" s="239"/>
      <c r="J94" s="239"/>
      <c r="K94" s="240"/>
      <c r="L94" s="240"/>
      <c r="M94" s="241"/>
      <c r="N94" s="242"/>
      <c r="O94" s="420">
        <f t="shared" si="18"/>
        <v>0</v>
      </c>
      <c r="P94" s="422">
        <v>0</v>
      </c>
      <c r="Q94" s="422">
        <v>0</v>
      </c>
      <c r="R94" s="423">
        <v>0</v>
      </c>
    </row>
    <row r="95" spans="1:18" x14ac:dyDescent="0.25">
      <c r="A95" s="337">
        <v>90</v>
      </c>
      <c r="B95" s="235"/>
      <c r="C95" s="245"/>
      <c r="D95" s="245">
        <v>10</v>
      </c>
      <c r="E95" s="245"/>
      <c r="F95" s="269"/>
      <c r="G95" s="166" t="s">
        <v>233</v>
      </c>
      <c r="H95" s="238">
        <v>4300</v>
      </c>
      <c r="I95" s="239"/>
      <c r="J95" s="239"/>
      <c r="K95" s="240"/>
      <c r="L95" s="240"/>
      <c r="M95" s="241"/>
      <c r="N95" s="242"/>
      <c r="O95" s="420">
        <f>P95+Q95+R95</f>
        <v>0</v>
      </c>
      <c r="P95" s="441">
        <v>0</v>
      </c>
      <c r="Q95" s="441">
        <v>0</v>
      </c>
      <c r="R95" s="423">
        <v>0</v>
      </c>
    </row>
    <row r="96" spans="1:18" x14ac:dyDescent="0.25">
      <c r="A96" s="337">
        <v>91</v>
      </c>
      <c r="B96" s="235"/>
      <c r="C96" s="248">
        <v>4</v>
      </c>
      <c r="D96" s="248"/>
      <c r="E96" s="248"/>
      <c r="F96" s="249" t="s">
        <v>194</v>
      </c>
      <c r="G96" s="249"/>
      <c r="H96" s="238">
        <v>300</v>
      </c>
      <c r="I96" s="239"/>
      <c r="J96" s="239"/>
      <c r="K96" s="240"/>
      <c r="L96" s="240"/>
      <c r="M96" s="241"/>
      <c r="N96" s="242"/>
      <c r="O96" s="420">
        <f>P96+Q96+R96</f>
        <v>25321368</v>
      </c>
      <c r="P96" s="420">
        <f>P97+P98+P99+P100</f>
        <v>25321368</v>
      </c>
      <c r="Q96" s="420">
        <f>SUM(Q97:Q100)</f>
        <v>0</v>
      </c>
      <c r="R96" s="421">
        <f>SUM(R97:R100)</f>
        <v>0</v>
      </c>
    </row>
    <row r="97" spans="1:18" x14ac:dyDescent="0.25">
      <c r="A97" s="337">
        <v>92</v>
      </c>
      <c r="B97" s="286"/>
      <c r="C97" s="286"/>
      <c r="D97" s="246">
        <v>1</v>
      </c>
      <c r="E97" s="246"/>
      <c r="F97" s="261"/>
      <c r="G97" s="459" t="s">
        <v>237</v>
      </c>
      <c r="H97" s="238">
        <v>0</v>
      </c>
      <c r="I97" s="239"/>
      <c r="J97" s="239"/>
      <c r="K97" s="240"/>
      <c r="L97" s="240"/>
      <c r="M97" s="297"/>
      <c r="N97" s="242"/>
      <c r="O97" s="422">
        <f>P97+Q97+R97</f>
        <v>0</v>
      </c>
      <c r="P97" s="422">
        <v>0</v>
      </c>
      <c r="Q97" s="422">
        <v>0</v>
      </c>
      <c r="R97" s="423">
        <v>0</v>
      </c>
    </row>
    <row r="98" spans="1:18" x14ac:dyDescent="0.25">
      <c r="A98" s="337">
        <v>93</v>
      </c>
      <c r="B98" s="232"/>
      <c r="C98" s="232"/>
      <c r="D98" s="246">
        <v>2</v>
      </c>
      <c r="E98" s="246"/>
      <c r="F98" s="261"/>
      <c r="G98" s="459" t="s">
        <v>238</v>
      </c>
      <c r="H98" s="238">
        <v>0</v>
      </c>
      <c r="I98" s="239"/>
      <c r="J98" s="239"/>
      <c r="K98" s="240"/>
      <c r="L98" s="240"/>
      <c r="M98" s="297"/>
      <c r="N98" s="242"/>
      <c r="O98" s="422">
        <f t="shared" ref="O98:O100" si="19">P98+Q98+R98</f>
        <v>0</v>
      </c>
      <c r="P98" s="422">
        <v>0</v>
      </c>
      <c r="Q98" s="422">
        <v>0</v>
      </c>
      <c r="R98" s="423">
        <v>0</v>
      </c>
    </row>
    <row r="99" spans="1:18" x14ac:dyDescent="0.25">
      <c r="A99" s="337">
        <v>94</v>
      </c>
      <c r="B99" s="232"/>
      <c r="C99" s="232"/>
      <c r="D99" s="246">
        <v>3</v>
      </c>
      <c r="E99" s="246"/>
      <c r="F99" s="261"/>
      <c r="G99" s="393" t="s">
        <v>239</v>
      </c>
      <c r="H99" s="238">
        <v>300</v>
      </c>
      <c r="I99" s="239"/>
      <c r="J99" s="239"/>
      <c r="K99" s="240"/>
      <c r="L99" s="240"/>
      <c r="M99" s="241"/>
      <c r="N99" s="242"/>
      <c r="O99" s="422">
        <f t="shared" si="19"/>
        <v>177633</v>
      </c>
      <c r="P99" s="422">
        <v>177633</v>
      </c>
      <c r="Q99" s="422">
        <v>0</v>
      </c>
      <c r="R99" s="423">
        <v>0</v>
      </c>
    </row>
    <row r="100" spans="1:18" x14ac:dyDescent="0.25">
      <c r="A100" s="337">
        <v>95</v>
      </c>
      <c r="B100" s="232"/>
      <c r="C100" s="232"/>
      <c r="D100" s="246">
        <v>4</v>
      </c>
      <c r="E100" s="246"/>
      <c r="F100" s="261"/>
      <c r="G100" s="459" t="s">
        <v>240</v>
      </c>
      <c r="H100" s="238">
        <v>0</v>
      </c>
      <c r="I100" s="239"/>
      <c r="J100" s="239"/>
      <c r="K100" s="240"/>
      <c r="L100" s="240"/>
      <c r="M100" s="241"/>
      <c r="N100" s="242"/>
      <c r="O100" s="422">
        <f t="shared" si="19"/>
        <v>25143735</v>
      </c>
      <c r="P100" s="422">
        <v>25143735</v>
      </c>
      <c r="Q100" s="422">
        <v>0</v>
      </c>
      <c r="R100" s="423">
        <v>0</v>
      </c>
    </row>
    <row r="101" spans="1:18" x14ac:dyDescent="0.25">
      <c r="A101" s="337">
        <v>96</v>
      </c>
      <c r="B101" s="298"/>
      <c r="C101" s="298"/>
      <c r="D101" s="298"/>
      <c r="E101" s="280" t="s">
        <v>14</v>
      </c>
      <c r="F101" s="299"/>
      <c r="G101" s="299"/>
      <c r="H101" s="238">
        <v>4258</v>
      </c>
      <c r="I101" s="239"/>
      <c r="J101" s="239"/>
      <c r="K101" s="240"/>
      <c r="L101" s="240"/>
      <c r="M101" s="241"/>
      <c r="N101" s="242"/>
      <c r="O101" s="427">
        <f>SUM(O85+O96)</f>
        <v>27321368</v>
      </c>
      <c r="P101" s="427">
        <f>SUM(P85+P96)</f>
        <v>27321368</v>
      </c>
      <c r="Q101" s="427">
        <f>SUM(Q85+Q96)</f>
        <v>0</v>
      </c>
      <c r="R101" s="428">
        <f>SUM(R85+R96)</f>
        <v>0</v>
      </c>
    </row>
    <row r="102" spans="1:18" x14ac:dyDescent="0.25">
      <c r="A102" s="337">
        <v>97</v>
      </c>
      <c r="B102" s="292" t="s">
        <v>155</v>
      </c>
      <c r="C102" s="298"/>
      <c r="D102" s="298"/>
      <c r="E102" s="298"/>
      <c r="F102" s="299"/>
      <c r="G102" s="299"/>
      <c r="H102" s="238">
        <v>0</v>
      </c>
      <c r="I102" s="239"/>
      <c r="J102" s="239"/>
      <c r="K102" s="240"/>
      <c r="L102" s="240"/>
      <c r="M102" s="241"/>
      <c r="N102" s="242"/>
      <c r="O102" s="439"/>
      <c r="P102" s="439"/>
      <c r="Q102" s="439"/>
      <c r="R102" s="440"/>
    </row>
    <row r="103" spans="1:18" x14ac:dyDescent="0.25">
      <c r="A103" s="337">
        <v>98</v>
      </c>
      <c r="B103" s="248"/>
      <c r="C103" s="248">
        <v>3</v>
      </c>
      <c r="D103" s="248"/>
      <c r="E103" s="248"/>
      <c r="F103" s="249" t="s">
        <v>5</v>
      </c>
      <c r="G103" s="249"/>
      <c r="H103" s="238">
        <v>100</v>
      </c>
      <c r="I103" s="239"/>
      <c r="J103" s="239"/>
      <c r="K103" s="240"/>
      <c r="L103" s="240"/>
      <c r="M103" s="241"/>
      <c r="N103" s="242"/>
      <c r="O103" s="420">
        <f>SUM(O104:O113)</f>
        <v>0</v>
      </c>
      <c r="P103" s="420">
        <f>P104+P105+P106+P107+P108+P109+P110+P111+P112+P113</f>
        <v>0</v>
      </c>
      <c r="Q103" s="420">
        <f t="shared" ref="Q103:R103" si="20">Q104+Q105+Q106+Q107+Q108+Q109+Q110+Q111+Q112+Q113</f>
        <v>0</v>
      </c>
      <c r="R103" s="420">
        <f t="shared" si="20"/>
        <v>0</v>
      </c>
    </row>
    <row r="104" spans="1:18" s="338" customFormat="1" x14ac:dyDescent="0.25">
      <c r="A104" s="337">
        <v>99</v>
      </c>
      <c r="B104" s="235"/>
      <c r="C104" s="235"/>
      <c r="D104" s="235">
        <v>1</v>
      </c>
      <c r="E104" s="235"/>
      <c r="F104" s="245"/>
      <c r="G104" s="458" t="s">
        <v>224</v>
      </c>
      <c r="H104" s="287" t="e">
        <f>SUM(H97:H103)+H79+#REF!+H59</f>
        <v>#REF!</v>
      </c>
      <c r="I104" s="287" t="e">
        <f>SUM(I97:I103)+I79+#REF!+I59</f>
        <v>#REF!</v>
      </c>
      <c r="J104" s="287" t="e">
        <f>SUM(J97:J103)+J79+#REF!+J59</f>
        <v>#REF!</v>
      </c>
      <c r="K104" s="287" t="e">
        <f>SUM(K97:K103)+K79+#REF!+K59</f>
        <v>#REF!</v>
      </c>
      <c r="L104" s="287" t="e">
        <f>SUM(L97:L103)+L79+#REF!+L59</f>
        <v>#REF!</v>
      </c>
      <c r="M104" s="287" t="e">
        <f>SUM(M97:M103)+M79+#REF!+M59</f>
        <v>#REF!</v>
      </c>
      <c r="N104" s="287" t="e">
        <f>SUM(N97:N103)+N79+#REF!+N59</f>
        <v>#REF!</v>
      </c>
      <c r="O104" s="422">
        <v>0</v>
      </c>
      <c r="P104" s="422">
        <v>0</v>
      </c>
      <c r="Q104" s="422">
        <v>0</v>
      </c>
      <c r="R104" s="423">
        <v>0</v>
      </c>
    </row>
    <row r="105" spans="1:18" x14ac:dyDescent="0.25">
      <c r="A105" s="337">
        <v>100</v>
      </c>
      <c r="B105" s="232"/>
      <c r="C105" s="232"/>
      <c r="D105" s="246">
        <v>2</v>
      </c>
      <c r="E105" s="246"/>
      <c r="F105" s="261"/>
      <c r="G105" s="459" t="s">
        <v>225</v>
      </c>
      <c r="H105" s="287">
        <v>105</v>
      </c>
      <c r="I105" s="300"/>
      <c r="J105" s="300"/>
      <c r="K105" s="301"/>
      <c r="L105" s="301"/>
      <c r="M105" s="302"/>
      <c r="N105" s="303"/>
      <c r="O105" s="439">
        <v>0</v>
      </c>
      <c r="P105" s="439">
        <v>0</v>
      </c>
      <c r="Q105" s="439">
        <v>0</v>
      </c>
      <c r="R105" s="440">
        <v>0</v>
      </c>
    </row>
    <row r="106" spans="1:18" x14ac:dyDescent="0.25">
      <c r="A106" s="337">
        <v>101</v>
      </c>
      <c r="B106" s="235"/>
      <c r="C106" s="235"/>
      <c r="D106" s="235">
        <v>3</v>
      </c>
      <c r="E106" s="235"/>
      <c r="F106" s="245"/>
      <c r="G106" s="458" t="s">
        <v>226</v>
      </c>
      <c r="H106" s="304">
        <v>100</v>
      </c>
      <c r="I106" s="305"/>
      <c r="J106" s="305"/>
      <c r="K106" s="306"/>
      <c r="L106" s="306"/>
      <c r="M106" s="297"/>
      <c r="N106" s="307"/>
      <c r="O106" s="439">
        <v>0</v>
      </c>
      <c r="P106" s="439">
        <v>0</v>
      </c>
      <c r="Q106" s="439">
        <v>0</v>
      </c>
      <c r="R106" s="440">
        <v>0</v>
      </c>
    </row>
    <row r="107" spans="1:18" x14ac:dyDescent="0.25">
      <c r="A107" s="337">
        <v>102</v>
      </c>
      <c r="B107" s="235"/>
      <c r="C107" s="235"/>
      <c r="D107" s="235">
        <v>4</v>
      </c>
      <c r="E107" s="235"/>
      <c r="F107" s="245"/>
      <c r="G107" s="458" t="s">
        <v>227</v>
      </c>
      <c r="H107" s="238">
        <v>100</v>
      </c>
      <c r="I107" s="239"/>
      <c r="J107" s="239"/>
      <c r="K107" s="240"/>
      <c r="L107" s="240"/>
      <c r="M107" s="308"/>
      <c r="N107" s="242"/>
      <c r="O107" s="439">
        <v>0</v>
      </c>
      <c r="P107" s="439">
        <v>0</v>
      </c>
      <c r="Q107" s="439">
        <v>0</v>
      </c>
      <c r="R107" s="440">
        <v>0</v>
      </c>
    </row>
    <row r="108" spans="1:18" x14ac:dyDescent="0.25">
      <c r="A108" s="337">
        <v>103</v>
      </c>
      <c r="B108" s="235"/>
      <c r="C108" s="235"/>
      <c r="D108" s="235">
        <v>5</v>
      </c>
      <c r="E108" s="235"/>
      <c r="F108" s="245"/>
      <c r="G108" s="442" t="s">
        <v>228</v>
      </c>
      <c r="H108" s="238">
        <v>5</v>
      </c>
      <c r="I108" s="239"/>
      <c r="J108" s="239"/>
      <c r="K108" s="240"/>
      <c r="L108" s="240"/>
      <c r="M108" s="308"/>
      <c r="N108" s="242"/>
      <c r="O108" s="439">
        <v>0</v>
      </c>
      <c r="P108" s="439">
        <v>0</v>
      </c>
      <c r="Q108" s="439">
        <v>0</v>
      </c>
      <c r="R108" s="440">
        <v>0</v>
      </c>
    </row>
    <row r="109" spans="1:18" x14ac:dyDescent="0.25">
      <c r="A109" s="337">
        <v>104</v>
      </c>
      <c r="B109" s="235"/>
      <c r="C109" s="235"/>
      <c r="D109" s="235">
        <v>6</v>
      </c>
      <c r="E109" s="235"/>
      <c r="F109" s="262"/>
      <c r="G109" s="460" t="s">
        <v>229</v>
      </c>
      <c r="H109" s="289">
        <f t="shared" ref="H109:N109" si="21">H110</f>
        <v>30009</v>
      </c>
      <c r="I109" s="289">
        <f t="shared" si="21"/>
        <v>0</v>
      </c>
      <c r="J109" s="289">
        <f t="shared" si="21"/>
        <v>0</v>
      </c>
      <c r="K109" s="289">
        <f t="shared" si="21"/>
        <v>0</v>
      </c>
      <c r="L109" s="289">
        <f t="shared" si="21"/>
        <v>0</v>
      </c>
      <c r="M109" s="289">
        <f t="shared" si="21"/>
        <v>0</v>
      </c>
      <c r="N109" s="289">
        <f t="shared" si="21"/>
        <v>0</v>
      </c>
      <c r="O109" s="429">
        <v>0</v>
      </c>
      <c r="P109" s="429">
        <v>0</v>
      </c>
      <c r="Q109" s="429">
        <v>0</v>
      </c>
      <c r="R109" s="430">
        <v>0</v>
      </c>
    </row>
    <row r="110" spans="1:18" x14ac:dyDescent="0.25">
      <c r="A110" s="337">
        <v>105</v>
      </c>
      <c r="B110" s="235"/>
      <c r="C110" s="245"/>
      <c r="D110" s="245">
        <v>7</v>
      </c>
      <c r="E110" s="245"/>
      <c r="F110" s="266"/>
      <c r="G110" s="461" t="s">
        <v>230</v>
      </c>
      <c r="H110" s="238">
        <v>30009</v>
      </c>
      <c r="I110" s="239"/>
      <c r="J110" s="239"/>
      <c r="K110" s="240"/>
      <c r="L110" s="240"/>
      <c r="M110" s="308"/>
      <c r="N110" s="242"/>
      <c r="O110" s="439">
        <v>0</v>
      </c>
      <c r="P110" s="439">
        <v>0</v>
      </c>
      <c r="Q110" s="439">
        <v>0</v>
      </c>
      <c r="R110" s="440">
        <v>0</v>
      </c>
    </row>
    <row r="111" spans="1:18" x14ac:dyDescent="0.25">
      <c r="A111" s="337">
        <v>106</v>
      </c>
      <c r="B111" s="235"/>
      <c r="C111" s="245"/>
      <c r="D111" s="245">
        <v>8</v>
      </c>
      <c r="E111" s="245"/>
      <c r="F111" s="267"/>
      <c r="G111" s="458" t="s">
        <v>231</v>
      </c>
      <c r="H111" s="300">
        <f>H106+H109+H108</f>
        <v>30114</v>
      </c>
      <c r="I111" s="300">
        <f t="shared" ref="I111:N111" si="22">I106+I109+I108</f>
        <v>0</v>
      </c>
      <c r="J111" s="300">
        <f t="shared" si="22"/>
        <v>0</v>
      </c>
      <c r="K111" s="300">
        <f t="shared" si="22"/>
        <v>0</v>
      </c>
      <c r="L111" s="300">
        <f t="shared" si="22"/>
        <v>0</v>
      </c>
      <c r="M111" s="300">
        <f t="shared" si="22"/>
        <v>0</v>
      </c>
      <c r="N111" s="287">
        <f t="shared" si="22"/>
        <v>0</v>
      </c>
      <c r="O111" s="422">
        <v>0</v>
      </c>
      <c r="P111" s="422">
        <v>0</v>
      </c>
      <c r="Q111" s="422">
        <v>0</v>
      </c>
      <c r="R111" s="423">
        <v>0</v>
      </c>
    </row>
    <row r="112" spans="1:18" s="338" customFormat="1" x14ac:dyDescent="0.25">
      <c r="A112" s="337">
        <v>107</v>
      </c>
      <c r="B112" s="232"/>
      <c r="C112" s="233"/>
      <c r="D112" s="261">
        <v>9</v>
      </c>
      <c r="E112" s="261"/>
      <c r="F112" s="268"/>
      <c r="G112" s="459" t="s">
        <v>232</v>
      </c>
      <c r="H112" s="309"/>
      <c r="I112" s="309"/>
      <c r="J112" s="309"/>
      <c r="K112" s="310"/>
      <c r="L112" s="310"/>
      <c r="M112" s="311"/>
      <c r="N112" s="310"/>
      <c r="O112" s="442">
        <v>0</v>
      </c>
      <c r="P112" s="442">
        <v>0</v>
      </c>
      <c r="Q112" s="442">
        <v>0</v>
      </c>
      <c r="R112" s="440">
        <v>0</v>
      </c>
    </row>
    <row r="113" spans="1:18" s="339" customFormat="1" x14ac:dyDescent="0.25">
      <c r="A113" s="337">
        <v>108</v>
      </c>
      <c r="B113" s="235"/>
      <c r="C113" s="245"/>
      <c r="D113" s="245">
        <v>10</v>
      </c>
      <c r="E113" s="245"/>
      <c r="F113" s="269"/>
      <c r="G113" s="166" t="s">
        <v>233</v>
      </c>
      <c r="H113" s="254"/>
      <c r="I113" s="254" t="e">
        <f>I114+I118+#REF!+#REF!</f>
        <v>#REF!</v>
      </c>
      <c r="J113" s="254" t="e">
        <f>J114+J118+#REF!+#REF!</f>
        <v>#REF!</v>
      </c>
      <c r="K113" s="254" t="e">
        <f>K114+K118+#REF!+#REF!</f>
        <v>#REF!</v>
      </c>
      <c r="L113" s="254" t="e">
        <f>L114+L118+#REF!+#REF!</f>
        <v>#REF!</v>
      </c>
      <c r="M113" s="254" t="e">
        <f>M114+M118+#REF!+#REF!</f>
        <v>#REF!</v>
      </c>
      <c r="N113" s="234" t="e">
        <f>N114+N118+#REF!+#REF!</f>
        <v>#REF!</v>
      </c>
      <c r="O113" s="422">
        <v>0</v>
      </c>
      <c r="P113" s="422">
        <v>0</v>
      </c>
      <c r="Q113" s="422">
        <v>0</v>
      </c>
      <c r="R113" s="423">
        <v>0</v>
      </c>
    </row>
    <row r="114" spans="1:18" x14ac:dyDescent="0.25">
      <c r="A114" s="337">
        <v>109</v>
      </c>
      <c r="B114" s="235"/>
      <c r="C114" s="248">
        <v>4</v>
      </c>
      <c r="D114" s="248"/>
      <c r="E114" s="248"/>
      <c r="F114" s="249" t="s">
        <v>194</v>
      </c>
      <c r="G114" s="249"/>
      <c r="H114" s="304">
        <v>200</v>
      </c>
      <c r="I114" s="312"/>
      <c r="J114" s="312"/>
      <c r="K114" s="312"/>
      <c r="L114" s="312"/>
      <c r="M114" s="297"/>
      <c r="N114" s="313"/>
      <c r="O114" s="443">
        <f>SUM(O115:O118)</f>
        <v>90115411</v>
      </c>
      <c r="P114" s="443">
        <f>SUM(P115:P118)</f>
        <v>90115411</v>
      </c>
      <c r="Q114" s="443">
        <f>SUM(Q115:Q118)</f>
        <v>0</v>
      </c>
      <c r="R114" s="444">
        <f>SUM(R115:R118)</f>
        <v>0</v>
      </c>
    </row>
    <row r="115" spans="1:18" x14ac:dyDescent="0.25">
      <c r="A115" s="337">
        <v>110</v>
      </c>
      <c r="B115" s="286"/>
      <c r="C115" s="286"/>
      <c r="D115" s="246">
        <v>1</v>
      </c>
      <c r="E115" s="246"/>
      <c r="F115" s="261"/>
      <c r="G115" s="459" t="s">
        <v>237</v>
      </c>
      <c r="H115" s="238">
        <v>50</v>
      </c>
      <c r="I115" s="239"/>
      <c r="J115" s="239"/>
      <c r="K115" s="240"/>
      <c r="L115" s="240"/>
      <c r="M115" s="308"/>
      <c r="N115" s="242"/>
      <c r="O115" s="439">
        <v>0</v>
      </c>
      <c r="P115" s="439">
        <v>0</v>
      </c>
      <c r="Q115" s="439">
        <v>0</v>
      </c>
      <c r="R115" s="440">
        <v>0</v>
      </c>
    </row>
    <row r="116" spans="1:18" x14ac:dyDescent="0.25">
      <c r="A116" s="337">
        <v>111</v>
      </c>
      <c r="B116" s="232"/>
      <c r="C116" s="232"/>
      <c r="D116" s="246">
        <v>2</v>
      </c>
      <c r="E116" s="246"/>
      <c r="F116" s="261"/>
      <c r="G116" s="459" t="s">
        <v>238</v>
      </c>
      <c r="H116" s="238">
        <v>130</v>
      </c>
      <c r="I116" s="239"/>
      <c r="J116" s="239"/>
      <c r="K116" s="240"/>
      <c r="L116" s="240"/>
      <c r="M116" s="308"/>
      <c r="N116" s="242"/>
      <c r="O116" s="439">
        <v>0</v>
      </c>
      <c r="P116" s="439">
        <v>0</v>
      </c>
      <c r="Q116" s="439">
        <v>0</v>
      </c>
      <c r="R116" s="440">
        <v>0</v>
      </c>
    </row>
    <row r="117" spans="1:18" x14ac:dyDescent="0.25">
      <c r="A117" s="337">
        <v>112</v>
      </c>
      <c r="B117" s="232"/>
      <c r="C117" s="232"/>
      <c r="D117" s="246">
        <v>3</v>
      </c>
      <c r="E117" s="246"/>
      <c r="F117" s="261"/>
      <c r="G117" s="393" t="s">
        <v>239</v>
      </c>
      <c r="H117" s="238">
        <v>20</v>
      </c>
      <c r="I117" s="239"/>
      <c r="J117" s="239"/>
      <c r="K117" s="240"/>
      <c r="L117" s="240"/>
      <c r="M117" s="308"/>
      <c r="N117" s="242"/>
      <c r="O117" s="439">
        <v>0</v>
      </c>
      <c r="P117" s="439">
        <v>0</v>
      </c>
      <c r="Q117" s="439">
        <v>0</v>
      </c>
      <c r="R117" s="440">
        <v>0</v>
      </c>
    </row>
    <row r="118" spans="1:18" x14ac:dyDescent="0.25">
      <c r="A118" s="337">
        <v>113</v>
      </c>
      <c r="B118" s="232"/>
      <c r="C118" s="232"/>
      <c r="D118" s="246">
        <v>4</v>
      </c>
      <c r="E118" s="246"/>
      <c r="F118" s="261"/>
      <c r="G118" s="459" t="s">
        <v>240</v>
      </c>
      <c r="H118" s="304">
        <f t="shared" ref="H118:N118" si="23">SUM(H119:H139)</f>
        <v>50</v>
      </c>
      <c r="I118" s="304">
        <f t="shared" si="23"/>
        <v>0</v>
      </c>
      <c r="J118" s="304">
        <f t="shared" si="23"/>
        <v>0</v>
      </c>
      <c r="K118" s="304">
        <f t="shared" si="23"/>
        <v>0</v>
      </c>
      <c r="L118" s="304">
        <f t="shared" si="23"/>
        <v>0</v>
      </c>
      <c r="M118" s="304">
        <f t="shared" si="23"/>
        <v>0</v>
      </c>
      <c r="N118" s="304">
        <f t="shared" si="23"/>
        <v>0</v>
      </c>
      <c r="O118" s="422">
        <f>P118+Q118+R118</f>
        <v>90115411</v>
      </c>
      <c r="P118" s="422">
        <v>90115411</v>
      </c>
      <c r="Q118" s="422">
        <v>0</v>
      </c>
      <c r="R118" s="423">
        <v>0</v>
      </c>
    </row>
    <row r="119" spans="1:18" x14ac:dyDescent="0.25">
      <c r="A119" s="337">
        <v>114</v>
      </c>
      <c r="B119" s="235"/>
      <c r="C119" s="235"/>
      <c r="D119" s="235"/>
      <c r="E119" s="280" t="s">
        <v>14</v>
      </c>
      <c r="F119" s="245"/>
      <c r="G119" s="245"/>
      <c r="H119" s="238">
        <v>10</v>
      </c>
      <c r="I119" s="239"/>
      <c r="J119" s="239"/>
      <c r="K119" s="240"/>
      <c r="L119" s="240"/>
      <c r="M119" s="308"/>
      <c r="N119" s="242"/>
      <c r="O119" s="427">
        <f>SUM(O103+O114)</f>
        <v>90115411</v>
      </c>
      <c r="P119" s="427">
        <f>P114+P103</f>
        <v>90115411</v>
      </c>
      <c r="Q119" s="427">
        <f>SUM(Q103+Q114)</f>
        <v>0</v>
      </c>
      <c r="R119" s="428">
        <f>SUM(R103+R114)</f>
        <v>0</v>
      </c>
    </row>
    <row r="120" spans="1:18" x14ac:dyDescent="0.25">
      <c r="A120" s="337">
        <v>115</v>
      </c>
      <c r="B120" s="948" t="s">
        <v>156</v>
      </c>
      <c r="C120" s="949"/>
      <c r="D120" s="949"/>
      <c r="E120" s="949"/>
      <c r="F120" s="949"/>
      <c r="G120" s="950"/>
      <c r="H120" s="238"/>
      <c r="I120" s="239"/>
      <c r="J120" s="239"/>
      <c r="K120" s="240"/>
      <c r="L120" s="240"/>
      <c r="M120" s="308"/>
      <c r="N120" s="242"/>
      <c r="O120" s="427"/>
      <c r="P120" s="427"/>
      <c r="Q120" s="427"/>
      <c r="R120" s="428"/>
    </row>
    <row r="121" spans="1:18" x14ac:dyDescent="0.25">
      <c r="A121" s="337">
        <v>116</v>
      </c>
      <c r="B121" s="314"/>
      <c r="C121" s="810">
        <v>3</v>
      </c>
      <c r="D121" s="235"/>
      <c r="E121" s="280"/>
      <c r="F121" s="294" t="s">
        <v>5</v>
      </c>
      <c r="G121" s="245"/>
      <c r="H121" s="238"/>
      <c r="I121" s="239"/>
      <c r="J121" s="239"/>
      <c r="K121" s="240"/>
      <c r="L121" s="240"/>
      <c r="M121" s="308"/>
      <c r="N121" s="242"/>
      <c r="O121" s="445">
        <f>SUM(O122:O131)</f>
        <v>32111950</v>
      </c>
      <c r="P121" s="445">
        <f>SUM(P122:P131)</f>
        <v>27025600</v>
      </c>
      <c r="Q121" s="445">
        <f>SUM(Q122:Q131)</f>
        <v>5086350</v>
      </c>
      <c r="R121" s="446">
        <f>SUM(R122:R131)</f>
        <v>0</v>
      </c>
    </row>
    <row r="122" spans="1:18" x14ac:dyDescent="0.25">
      <c r="A122" s="337">
        <v>117</v>
      </c>
      <c r="B122" s="235"/>
      <c r="C122" s="235"/>
      <c r="D122" s="235">
        <v>1</v>
      </c>
      <c r="E122" s="235"/>
      <c r="F122" s="245"/>
      <c r="G122" s="458" t="s">
        <v>224</v>
      </c>
      <c r="H122" s="238"/>
      <c r="I122" s="239"/>
      <c r="J122" s="239"/>
      <c r="K122" s="240"/>
      <c r="L122" s="240"/>
      <c r="M122" s="308"/>
      <c r="N122" s="242"/>
      <c r="O122" s="422">
        <f>P122+Q122+R122</f>
        <v>0</v>
      </c>
      <c r="P122" s="422">
        <v>0</v>
      </c>
      <c r="Q122" s="422">
        <v>0</v>
      </c>
      <c r="R122" s="423">
        <v>0</v>
      </c>
    </row>
    <row r="123" spans="1:18" x14ac:dyDescent="0.25">
      <c r="A123" s="337">
        <v>118</v>
      </c>
      <c r="B123" s="235"/>
      <c r="C123" s="235"/>
      <c r="D123" s="246">
        <v>2</v>
      </c>
      <c r="E123" s="246"/>
      <c r="F123" s="261"/>
      <c r="G123" s="459" t="s">
        <v>225</v>
      </c>
      <c r="H123" s="238"/>
      <c r="I123" s="239"/>
      <c r="J123" s="239"/>
      <c r="K123" s="240"/>
      <c r="L123" s="240"/>
      <c r="M123" s="308"/>
      <c r="N123" s="242"/>
      <c r="O123" s="422">
        <f t="shared" ref="O123:O131" si="24">P123+Q123+R123</f>
        <v>16775000</v>
      </c>
      <c r="P123" s="422">
        <v>12770000</v>
      </c>
      <c r="Q123" s="422">
        <v>4005000</v>
      </c>
      <c r="R123" s="423">
        <v>0</v>
      </c>
    </row>
    <row r="124" spans="1:18" x14ac:dyDescent="0.25">
      <c r="A124" s="337">
        <v>119</v>
      </c>
      <c r="B124" s="235"/>
      <c r="C124" s="235"/>
      <c r="D124" s="235">
        <v>3</v>
      </c>
      <c r="E124" s="235"/>
      <c r="F124" s="245"/>
      <c r="G124" s="458" t="s">
        <v>226</v>
      </c>
      <c r="H124" s="238"/>
      <c r="I124" s="239"/>
      <c r="J124" s="239"/>
      <c r="K124" s="240"/>
      <c r="L124" s="240"/>
      <c r="M124" s="308"/>
      <c r="N124" s="242"/>
      <c r="O124" s="422">
        <f t="shared" si="24"/>
        <v>0</v>
      </c>
      <c r="P124" s="422">
        <v>0</v>
      </c>
      <c r="Q124" s="422">
        <v>0</v>
      </c>
      <c r="R124" s="423">
        <v>0</v>
      </c>
    </row>
    <row r="125" spans="1:18" x14ac:dyDescent="0.25">
      <c r="A125" s="337">
        <v>120</v>
      </c>
      <c r="B125" s="235"/>
      <c r="C125" s="235"/>
      <c r="D125" s="235">
        <v>4</v>
      </c>
      <c r="E125" s="235"/>
      <c r="F125" s="245"/>
      <c r="G125" s="458" t="s">
        <v>227</v>
      </c>
      <c r="H125" s="238"/>
      <c r="I125" s="239"/>
      <c r="J125" s="239"/>
      <c r="K125" s="240"/>
      <c r="L125" s="240"/>
      <c r="M125" s="308"/>
      <c r="N125" s="242"/>
      <c r="O125" s="422">
        <f>P125+Q125+R125</f>
        <v>0</v>
      </c>
      <c r="P125" s="422"/>
      <c r="Q125" s="422">
        <v>0</v>
      </c>
      <c r="R125" s="423">
        <v>0</v>
      </c>
    </row>
    <row r="126" spans="1:18" x14ac:dyDescent="0.25">
      <c r="A126" s="337">
        <v>121</v>
      </c>
      <c r="B126" s="235"/>
      <c r="C126" s="235"/>
      <c r="D126" s="235">
        <v>5</v>
      </c>
      <c r="E126" s="235"/>
      <c r="F126" s="245"/>
      <c r="G126" s="442" t="s">
        <v>228</v>
      </c>
      <c r="H126" s="238"/>
      <c r="I126" s="239"/>
      <c r="J126" s="239"/>
      <c r="K126" s="240"/>
      <c r="L126" s="240"/>
      <c r="M126" s="308"/>
      <c r="N126" s="242"/>
      <c r="O126" s="422">
        <f>P126+Q126+R126</f>
        <v>8510000</v>
      </c>
      <c r="P126" s="422">
        <v>8510000</v>
      </c>
      <c r="Q126" s="844">
        <v>0</v>
      </c>
      <c r="R126" s="423">
        <v>0</v>
      </c>
    </row>
    <row r="127" spans="1:18" x14ac:dyDescent="0.25">
      <c r="A127" s="337">
        <v>122</v>
      </c>
      <c r="B127" s="235"/>
      <c r="C127" s="235"/>
      <c r="D127" s="235">
        <v>6</v>
      </c>
      <c r="E127" s="235"/>
      <c r="F127" s="262"/>
      <c r="G127" s="460" t="s">
        <v>229</v>
      </c>
      <c r="H127" s="238"/>
      <c r="I127" s="239"/>
      <c r="J127" s="239"/>
      <c r="K127" s="240"/>
      <c r="L127" s="240"/>
      <c r="M127" s="308"/>
      <c r="N127" s="242"/>
      <c r="O127" s="422">
        <f t="shared" si="24"/>
        <v>6826950</v>
      </c>
      <c r="P127" s="422">
        <v>5745600</v>
      </c>
      <c r="Q127" s="422">
        <v>1081350</v>
      </c>
      <c r="R127" s="423">
        <v>0</v>
      </c>
    </row>
    <row r="128" spans="1:18" x14ac:dyDescent="0.25">
      <c r="A128" s="337">
        <v>123</v>
      </c>
      <c r="B128" s="235"/>
      <c r="C128" s="235"/>
      <c r="D128" s="245">
        <v>7</v>
      </c>
      <c r="E128" s="245"/>
      <c r="F128" s="266"/>
      <c r="G128" s="461" t="s">
        <v>230</v>
      </c>
      <c r="H128" s="238"/>
      <c r="I128" s="239"/>
      <c r="J128" s="239"/>
      <c r="K128" s="240"/>
      <c r="L128" s="240"/>
      <c r="M128" s="308"/>
      <c r="N128" s="242"/>
      <c r="O128" s="422">
        <f t="shared" si="24"/>
        <v>0</v>
      </c>
      <c r="P128" s="422">
        <v>0</v>
      </c>
      <c r="Q128" s="422">
        <v>0</v>
      </c>
      <c r="R128" s="423">
        <v>0</v>
      </c>
    </row>
    <row r="129" spans="1:18" x14ac:dyDescent="0.25">
      <c r="A129" s="337">
        <v>124</v>
      </c>
      <c r="B129" s="235"/>
      <c r="C129" s="235"/>
      <c r="D129" s="245">
        <v>8</v>
      </c>
      <c r="E129" s="245"/>
      <c r="F129" s="267"/>
      <c r="G129" s="458" t="s">
        <v>231</v>
      </c>
      <c r="H129" s="238"/>
      <c r="I129" s="239"/>
      <c r="J129" s="239"/>
      <c r="K129" s="240"/>
      <c r="L129" s="240"/>
      <c r="M129" s="308"/>
      <c r="N129" s="242"/>
      <c r="O129" s="422">
        <f t="shared" si="24"/>
        <v>0</v>
      </c>
      <c r="P129" s="422">
        <v>0</v>
      </c>
      <c r="Q129" s="422">
        <v>0</v>
      </c>
      <c r="R129" s="423">
        <v>0</v>
      </c>
    </row>
    <row r="130" spans="1:18" x14ac:dyDescent="0.25">
      <c r="A130" s="337">
        <v>125</v>
      </c>
      <c r="B130" s="235"/>
      <c r="C130" s="235"/>
      <c r="D130" s="261">
        <v>9</v>
      </c>
      <c r="E130" s="261"/>
      <c r="F130" s="268"/>
      <c r="G130" s="459" t="s">
        <v>232</v>
      </c>
      <c r="H130" s="238"/>
      <c r="I130" s="239"/>
      <c r="J130" s="239"/>
      <c r="K130" s="240"/>
      <c r="L130" s="240"/>
      <c r="M130" s="308"/>
      <c r="N130" s="242"/>
      <c r="O130" s="422">
        <f t="shared" si="24"/>
        <v>0</v>
      </c>
      <c r="P130" s="422">
        <v>0</v>
      </c>
      <c r="Q130" s="422">
        <v>0</v>
      </c>
      <c r="R130" s="423">
        <v>0</v>
      </c>
    </row>
    <row r="131" spans="1:18" x14ac:dyDescent="0.25">
      <c r="A131" s="337">
        <v>126</v>
      </c>
      <c r="B131" s="235"/>
      <c r="C131" s="235"/>
      <c r="D131" s="245">
        <v>10</v>
      </c>
      <c r="E131" s="245"/>
      <c r="F131" s="269"/>
      <c r="G131" s="166" t="s">
        <v>233</v>
      </c>
      <c r="H131" s="238"/>
      <c r="I131" s="239"/>
      <c r="J131" s="239"/>
      <c r="K131" s="240"/>
      <c r="L131" s="240"/>
      <c r="M131" s="308"/>
      <c r="N131" s="242"/>
      <c r="O131" s="422">
        <f t="shared" si="24"/>
        <v>0</v>
      </c>
      <c r="P131" s="422">
        <v>0</v>
      </c>
      <c r="Q131" s="422">
        <v>0</v>
      </c>
      <c r="R131" s="423">
        <v>0</v>
      </c>
    </row>
    <row r="132" spans="1:18" x14ac:dyDescent="0.25">
      <c r="A132" s="337">
        <v>127</v>
      </c>
      <c r="B132" s="235"/>
      <c r="C132" s="810">
        <v>4</v>
      </c>
      <c r="D132" s="235"/>
      <c r="E132" s="280"/>
      <c r="F132" s="249" t="s">
        <v>194</v>
      </c>
      <c r="G132" s="245"/>
      <c r="H132" s="238"/>
      <c r="I132" s="239"/>
      <c r="J132" s="239"/>
      <c r="K132" s="240"/>
      <c r="L132" s="240"/>
      <c r="M132" s="308"/>
      <c r="N132" s="242"/>
      <c r="O132" s="445">
        <f>SUM(O133:O136)</f>
        <v>64930717</v>
      </c>
      <c r="P132" s="445">
        <f>SUM(P133:P136)</f>
        <v>63959067</v>
      </c>
      <c r="Q132" s="445">
        <f>SUM(Q133:Q136)</f>
        <v>971650</v>
      </c>
      <c r="R132" s="446">
        <f>SUM(R133:R136)</f>
        <v>0</v>
      </c>
    </row>
    <row r="133" spans="1:18" x14ac:dyDescent="0.25">
      <c r="A133" s="337">
        <v>128</v>
      </c>
      <c r="B133" s="235"/>
      <c r="C133" s="235"/>
      <c r="D133" s="235">
        <v>1</v>
      </c>
      <c r="E133" s="280"/>
      <c r="F133" s="245"/>
      <c r="G133" s="459" t="s">
        <v>237</v>
      </c>
      <c r="H133" s="238"/>
      <c r="I133" s="239"/>
      <c r="J133" s="239"/>
      <c r="K133" s="240"/>
      <c r="L133" s="240"/>
      <c r="M133" s="308"/>
      <c r="N133" s="242"/>
      <c r="O133" s="422">
        <f>P133+Q133+R133</f>
        <v>0</v>
      </c>
      <c r="P133" s="422">
        <v>0</v>
      </c>
      <c r="Q133" s="422">
        <v>0</v>
      </c>
      <c r="R133" s="423">
        <v>0</v>
      </c>
    </row>
    <row r="134" spans="1:18" x14ac:dyDescent="0.25">
      <c r="A134" s="337">
        <v>129</v>
      </c>
      <c r="B134" s="235"/>
      <c r="C134" s="235"/>
      <c r="D134" s="235">
        <v>2</v>
      </c>
      <c r="E134" s="280"/>
      <c r="F134" s="245"/>
      <c r="G134" s="459" t="s">
        <v>238</v>
      </c>
      <c r="H134" s="238"/>
      <c r="I134" s="239"/>
      <c r="J134" s="239"/>
      <c r="K134" s="240"/>
      <c r="L134" s="240"/>
      <c r="M134" s="308"/>
      <c r="N134" s="242"/>
      <c r="O134" s="422">
        <f t="shared" ref="O134:O135" si="25">P134+Q134+R134</f>
        <v>0</v>
      </c>
      <c r="P134" s="422">
        <v>0</v>
      </c>
      <c r="Q134" s="422">
        <v>0</v>
      </c>
      <c r="R134" s="423">
        <v>0</v>
      </c>
    </row>
    <row r="135" spans="1:18" x14ac:dyDescent="0.25">
      <c r="A135" s="337">
        <v>130</v>
      </c>
      <c r="B135" s="235"/>
      <c r="C135" s="235"/>
      <c r="D135" s="235">
        <v>3</v>
      </c>
      <c r="E135" s="280"/>
      <c r="F135" s="245"/>
      <c r="G135" s="393" t="s">
        <v>239</v>
      </c>
      <c r="H135" s="238"/>
      <c r="I135" s="239"/>
      <c r="J135" s="239"/>
      <c r="K135" s="240"/>
      <c r="L135" s="240"/>
      <c r="M135" s="308"/>
      <c r="N135" s="242"/>
      <c r="O135" s="422">
        <f t="shared" si="25"/>
        <v>0</v>
      </c>
      <c r="P135" s="422">
        <v>0</v>
      </c>
      <c r="Q135" s="422">
        <v>0</v>
      </c>
      <c r="R135" s="423">
        <v>0</v>
      </c>
    </row>
    <row r="136" spans="1:18" x14ac:dyDescent="0.25">
      <c r="A136" s="337">
        <v>131</v>
      </c>
      <c r="B136" s="235"/>
      <c r="C136" s="235"/>
      <c r="D136" s="235">
        <v>4</v>
      </c>
      <c r="E136" s="280"/>
      <c r="F136" s="245"/>
      <c r="G136" s="459" t="s">
        <v>240</v>
      </c>
      <c r="H136" s="238"/>
      <c r="I136" s="239"/>
      <c r="J136" s="239"/>
      <c r="K136" s="240"/>
      <c r="L136" s="240"/>
      <c r="M136" s="308"/>
      <c r="N136" s="242"/>
      <c r="O136" s="422">
        <f>P136+Q136+R136</f>
        <v>64930717</v>
      </c>
      <c r="P136" s="422">
        <v>63959067</v>
      </c>
      <c r="Q136" s="422">
        <v>971650</v>
      </c>
      <c r="R136" s="423">
        <v>0</v>
      </c>
    </row>
    <row r="137" spans="1:18" x14ac:dyDescent="0.25">
      <c r="A137" s="337">
        <v>132</v>
      </c>
      <c r="B137" s="235"/>
      <c r="C137" s="235"/>
      <c r="D137" s="235"/>
      <c r="E137" s="280" t="s">
        <v>14</v>
      </c>
      <c r="F137" s="245"/>
      <c r="G137" s="245"/>
      <c r="H137" s="238"/>
      <c r="I137" s="239"/>
      <c r="J137" s="239"/>
      <c r="K137" s="240"/>
      <c r="L137" s="240"/>
      <c r="M137" s="308"/>
      <c r="N137" s="242"/>
      <c r="O137" s="427">
        <f>O121+O132</f>
        <v>97042667</v>
      </c>
      <c r="P137" s="427">
        <f>SUM(P121+P132)</f>
        <v>90984667</v>
      </c>
      <c r="Q137" s="427">
        <f>SUM(Q121+Q132)</f>
        <v>6058000</v>
      </c>
      <c r="R137" s="428">
        <f>SUM(R121+R132)</f>
        <v>0</v>
      </c>
    </row>
    <row r="138" spans="1:18" x14ac:dyDescent="0.25">
      <c r="A138" s="337">
        <v>133</v>
      </c>
      <c r="B138" s="292" t="s">
        <v>252</v>
      </c>
      <c r="C138" s="292"/>
      <c r="D138" s="292"/>
      <c r="E138" s="292"/>
      <c r="F138" s="295"/>
      <c r="G138" s="295"/>
      <c r="H138" s="238">
        <v>10</v>
      </c>
      <c r="I138" s="239"/>
      <c r="J138" s="239"/>
      <c r="K138" s="240"/>
      <c r="L138" s="240"/>
      <c r="M138" s="308"/>
      <c r="N138" s="242"/>
      <c r="O138" s="439"/>
      <c r="P138" s="439"/>
      <c r="Q138" s="439"/>
      <c r="R138" s="440"/>
    </row>
    <row r="139" spans="1:18" x14ac:dyDescent="0.25">
      <c r="A139" s="337">
        <v>134</v>
      </c>
      <c r="B139" s="232">
        <v>1</v>
      </c>
      <c r="C139" s="232"/>
      <c r="D139" s="232"/>
      <c r="E139" s="232" t="s">
        <v>213</v>
      </c>
      <c r="F139" s="233"/>
      <c r="G139" s="233"/>
      <c r="H139" s="238">
        <v>30</v>
      </c>
      <c r="I139" s="239"/>
      <c r="J139" s="239"/>
      <c r="K139" s="240"/>
      <c r="L139" s="240"/>
      <c r="M139" s="308"/>
      <c r="N139" s="242"/>
      <c r="O139" s="427">
        <f>P139+Q139</f>
        <v>726871284</v>
      </c>
      <c r="P139" s="427">
        <f>SUM(P140:P149)</f>
        <v>692636104</v>
      </c>
      <c r="Q139" s="427">
        <f>SUM(Q140:Q149)</f>
        <v>34235180</v>
      </c>
      <c r="R139" s="428">
        <f>SUM(R140:R149)</f>
        <v>0</v>
      </c>
    </row>
    <row r="140" spans="1:18" x14ac:dyDescent="0.25">
      <c r="A140" s="337">
        <v>135</v>
      </c>
      <c r="B140" s="235"/>
      <c r="C140" s="236">
        <v>1</v>
      </c>
      <c r="D140" s="236"/>
      <c r="E140" s="236"/>
      <c r="F140" s="237" t="s">
        <v>187</v>
      </c>
      <c r="G140" s="237"/>
      <c r="H140" s="304">
        <v>1</v>
      </c>
      <c r="I140" s="305"/>
      <c r="J140" s="305"/>
      <c r="K140" s="306"/>
      <c r="L140" s="306"/>
      <c r="M140" s="297"/>
      <c r="N140" s="307"/>
      <c r="O140" s="420">
        <f>O9</f>
        <v>260243300</v>
      </c>
      <c r="P140" s="420">
        <f>P9</f>
        <v>246239594</v>
      </c>
      <c r="Q140" s="420">
        <f>Q9</f>
        <v>14003706</v>
      </c>
      <c r="R140" s="421">
        <f>R9</f>
        <v>0</v>
      </c>
    </row>
    <row r="141" spans="1:18" s="339" customFormat="1" x14ac:dyDescent="0.25">
      <c r="A141" s="337">
        <v>136</v>
      </c>
      <c r="B141" s="280"/>
      <c r="C141" s="248">
        <v>2</v>
      </c>
      <c r="D141" s="248"/>
      <c r="E141" s="248"/>
      <c r="F141" s="249" t="s">
        <v>189</v>
      </c>
      <c r="G141" s="249"/>
      <c r="H141" s="234">
        <f t="shared" ref="H141:N141" si="26">SUM(H142:H142)</f>
        <v>11397</v>
      </c>
      <c r="I141" s="234">
        <f t="shared" si="26"/>
        <v>0</v>
      </c>
      <c r="J141" s="234">
        <f t="shared" si="26"/>
        <v>0</v>
      </c>
      <c r="K141" s="234">
        <f t="shared" si="26"/>
        <v>0</v>
      </c>
      <c r="L141" s="234">
        <f t="shared" si="26"/>
        <v>0</v>
      </c>
      <c r="M141" s="234">
        <f t="shared" si="26"/>
        <v>0</v>
      </c>
      <c r="N141" s="234">
        <f t="shared" si="26"/>
        <v>0</v>
      </c>
      <c r="O141" s="420">
        <f>O16</f>
        <v>117350000</v>
      </c>
      <c r="P141" s="420">
        <f>P16</f>
        <v>117350000</v>
      </c>
      <c r="Q141" s="420">
        <f>Q16</f>
        <v>0</v>
      </c>
      <c r="R141" s="421">
        <f>R16</f>
        <v>0</v>
      </c>
    </row>
    <row r="142" spans="1:18" s="339" customFormat="1" x14ac:dyDescent="0.25">
      <c r="A142" s="337">
        <v>137</v>
      </c>
      <c r="B142" s="315"/>
      <c r="C142" s="248">
        <v>3</v>
      </c>
      <c r="D142" s="248"/>
      <c r="E142" s="248"/>
      <c r="F142" s="249" t="s">
        <v>5</v>
      </c>
      <c r="G142" s="249"/>
      <c r="H142" s="238">
        <v>11397</v>
      </c>
      <c r="I142" s="239"/>
      <c r="J142" s="239"/>
      <c r="K142" s="316"/>
      <c r="L142" s="316"/>
      <c r="M142" s="316"/>
      <c r="N142" s="317"/>
      <c r="O142" s="420">
        <f>O22+O67+O85+O103+O121</f>
        <v>44225950</v>
      </c>
      <c r="P142" s="420">
        <f>P22+P67+P85+P103+P121</f>
        <v>38739600</v>
      </c>
      <c r="Q142" s="420">
        <f>Q22+Q67+Q85+Q103+Q121</f>
        <v>5486350</v>
      </c>
      <c r="R142" s="421">
        <f>R22+R67+R85+R103+R121</f>
        <v>0</v>
      </c>
    </row>
    <row r="143" spans="1:18" s="338" customFormat="1" x14ac:dyDescent="0.25">
      <c r="A143" s="337">
        <v>138</v>
      </c>
      <c r="B143" s="286"/>
      <c r="C143" s="249">
        <v>4</v>
      </c>
      <c r="D143" s="249"/>
      <c r="E143" s="249"/>
      <c r="F143" s="270" t="s">
        <v>192</v>
      </c>
      <c r="G143" s="271"/>
      <c r="H143" s="287">
        <f t="shared" ref="H143:N143" si="27">H113+H141+H140</f>
        <v>11398</v>
      </c>
      <c r="I143" s="287" t="e">
        <f t="shared" si="27"/>
        <v>#REF!</v>
      </c>
      <c r="J143" s="287" t="e">
        <f t="shared" si="27"/>
        <v>#REF!</v>
      </c>
      <c r="K143" s="287" t="e">
        <f t="shared" si="27"/>
        <v>#REF!</v>
      </c>
      <c r="L143" s="287" t="e">
        <f t="shared" si="27"/>
        <v>#REF!</v>
      </c>
      <c r="M143" s="287" t="e">
        <f t="shared" si="27"/>
        <v>#REF!</v>
      </c>
      <c r="N143" s="287" t="e">
        <f t="shared" si="27"/>
        <v>#REF!</v>
      </c>
      <c r="O143" s="420">
        <f>O33</f>
        <v>0</v>
      </c>
      <c r="P143" s="420">
        <f>P33</f>
        <v>0</v>
      </c>
      <c r="Q143" s="420">
        <f>Q33</f>
        <v>0</v>
      </c>
      <c r="R143" s="421">
        <f>R33</f>
        <v>0</v>
      </c>
    </row>
    <row r="144" spans="1:18" ht="23.25" hidden="1" customHeight="1" x14ac:dyDescent="0.25">
      <c r="A144" s="337">
        <v>138</v>
      </c>
      <c r="B144" s="318"/>
      <c r="C144" s="318"/>
      <c r="D144" s="318"/>
      <c r="E144" s="318"/>
      <c r="F144" s="318"/>
      <c r="G144" s="318"/>
      <c r="H144" s="238"/>
      <c r="I144" s="319"/>
      <c r="J144" s="319"/>
      <c r="K144" s="320"/>
      <c r="L144" s="320"/>
      <c r="M144" s="321"/>
      <c r="N144" s="320"/>
      <c r="O144" s="447"/>
      <c r="P144" s="447"/>
      <c r="Q144" s="447"/>
      <c r="R144" s="448"/>
    </row>
    <row r="145" spans="1:19" ht="16.5" hidden="1" customHeight="1" x14ac:dyDescent="0.25">
      <c r="A145" s="337">
        <v>139</v>
      </c>
      <c r="B145" s="322"/>
      <c r="C145" s="322"/>
      <c r="D145" s="322"/>
      <c r="E145" s="322"/>
      <c r="F145" s="322"/>
      <c r="G145" s="323"/>
      <c r="H145" s="238"/>
      <c r="I145" s="324"/>
      <c r="J145" s="324"/>
      <c r="K145" s="324"/>
      <c r="L145" s="324"/>
      <c r="M145" s="325"/>
      <c r="N145" s="324"/>
      <c r="O145" s="449"/>
      <c r="P145" s="449"/>
      <c r="Q145" s="449"/>
      <c r="R145" s="450"/>
    </row>
    <row r="146" spans="1:19" hidden="1" x14ac:dyDescent="0.25">
      <c r="A146" s="337">
        <v>140</v>
      </c>
      <c r="B146" s="322"/>
      <c r="C146" s="322"/>
      <c r="D146" s="322"/>
      <c r="E146" s="322"/>
      <c r="F146" s="322"/>
      <c r="G146" s="326"/>
      <c r="H146" s="238"/>
      <c r="I146" s="319"/>
      <c r="J146" s="319"/>
      <c r="K146" s="320"/>
      <c r="L146" s="320"/>
      <c r="M146" s="321"/>
      <c r="N146" s="320"/>
      <c r="O146" s="447"/>
      <c r="P146" s="447"/>
      <c r="Q146" s="447"/>
      <c r="R146" s="448"/>
    </row>
    <row r="147" spans="1:19" ht="4.5" hidden="1" customHeight="1" x14ac:dyDescent="0.25">
      <c r="A147" s="337">
        <v>141</v>
      </c>
      <c r="B147" s="318"/>
      <c r="C147" s="318"/>
      <c r="D147" s="318"/>
      <c r="E147" s="318"/>
      <c r="F147" s="318"/>
      <c r="G147" s="318"/>
      <c r="H147" s="238"/>
      <c r="I147" s="319"/>
      <c r="J147" s="319"/>
      <c r="K147" s="320"/>
      <c r="L147" s="320"/>
      <c r="M147" s="321"/>
      <c r="N147" s="320"/>
      <c r="O147" s="447"/>
      <c r="P147" s="447"/>
      <c r="Q147" s="447"/>
      <c r="R147" s="448"/>
    </row>
    <row r="148" spans="1:19" ht="7.5" hidden="1" customHeight="1" x14ac:dyDescent="0.25">
      <c r="A148" s="337">
        <v>142</v>
      </c>
      <c r="B148" s="322"/>
      <c r="C148" s="322"/>
      <c r="D148" s="322"/>
      <c r="E148" s="322"/>
      <c r="F148" s="322"/>
      <c r="G148" s="323"/>
      <c r="H148" s="238"/>
      <c r="I148" s="324"/>
      <c r="J148" s="324"/>
      <c r="K148" s="324"/>
      <c r="L148" s="324"/>
      <c r="M148" s="325"/>
      <c r="N148" s="324"/>
      <c r="O148" s="449"/>
      <c r="P148" s="449"/>
      <c r="Q148" s="449"/>
      <c r="R148" s="450"/>
    </row>
    <row r="149" spans="1:19" x14ac:dyDescent="0.25">
      <c r="A149" s="337">
        <v>139</v>
      </c>
      <c r="B149" s="295"/>
      <c r="C149" s="248">
        <v>5</v>
      </c>
      <c r="D149" s="248"/>
      <c r="E149" s="248"/>
      <c r="F149" s="249" t="s">
        <v>194</v>
      </c>
      <c r="G149" s="249"/>
      <c r="H149" s="287"/>
      <c r="I149" s="300"/>
      <c r="J149" s="300"/>
      <c r="K149" s="300"/>
      <c r="L149" s="300"/>
      <c r="M149" s="300"/>
      <c r="N149" s="287"/>
      <c r="O149" s="420">
        <f>O37+O82+O100+O114+O132</f>
        <v>305052034</v>
      </c>
      <c r="P149" s="420">
        <f>P37+P82+P100+P114+P132</f>
        <v>290306910</v>
      </c>
      <c r="Q149" s="420">
        <f>Q37+Q82+Q100+Q114+Q132</f>
        <v>14745124</v>
      </c>
      <c r="R149" s="421">
        <f>R37+R78+R96+R114+R132</f>
        <v>0</v>
      </c>
    </row>
    <row r="150" spans="1:19" x14ac:dyDescent="0.25">
      <c r="A150" s="337">
        <v>140</v>
      </c>
      <c r="B150" s="280">
        <v>2</v>
      </c>
      <c r="C150" s="280"/>
      <c r="D150" s="280"/>
      <c r="E150" s="280" t="s">
        <v>241</v>
      </c>
      <c r="F150" s="281"/>
      <c r="G150" s="281"/>
      <c r="H150" s="287">
        <v>0</v>
      </c>
      <c r="I150" s="300"/>
      <c r="J150" s="300"/>
      <c r="K150" s="300"/>
      <c r="L150" s="300"/>
      <c r="M150" s="300"/>
      <c r="N150" s="287"/>
      <c r="O150" s="427">
        <f>P150+Q150</f>
        <v>296289268</v>
      </c>
      <c r="P150" s="427">
        <f>SUM(P151:P155)</f>
        <v>288289268</v>
      </c>
      <c r="Q150" s="427">
        <f>SUM(Q151:Q155)</f>
        <v>8000000</v>
      </c>
      <c r="R150" s="428">
        <f>SUM(R151:R155)</f>
        <v>0</v>
      </c>
    </row>
    <row r="151" spans="1:19" x14ac:dyDescent="0.25">
      <c r="A151" s="337">
        <v>141</v>
      </c>
      <c r="B151" s="295"/>
      <c r="C151" s="248">
        <v>1</v>
      </c>
      <c r="D151" s="248"/>
      <c r="E151" s="248"/>
      <c r="F151" s="249" t="s">
        <v>198</v>
      </c>
      <c r="G151" s="249"/>
      <c r="H151" s="234">
        <f t="shared" ref="H151:N151" si="28">H152</f>
        <v>31385</v>
      </c>
      <c r="I151" s="234">
        <f t="shared" si="28"/>
        <v>0</v>
      </c>
      <c r="J151" s="234">
        <f t="shared" si="28"/>
        <v>0</v>
      </c>
      <c r="K151" s="234">
        <f t="shared" si="28"/>
        <v>0</v>
      </c>
      <c r="L151" s="234">
        <f t="shared" si="28"/>
        <v>0</v>
      </c>
      <c r="M151" s="234">
        <f t="shared" si="28"/>
        <v>0</v>
      </c>
      <c r="N151" s="234">
        <f t="shared" si="28"/>
        <v>0</v>
      </c>
      <c r="O151" s="420">
        <v>0</v>
      </c>
      <c r="P151" s="420">
        <f>P43</f>
        <v>0</v>
      </c>
      <c r="Q151" s="420">
        <f>Q43</f>
        <v>0</v>
      </c>
      <c r="R151" s="421">
        <f>R43</f>
        <v>0</v>
      </c>
    </row>
    <row r="152" spans="1:19" x14ac:dyDescent="0.25">
      <c r="A152" s="337">
        <v>142</v>
      </c>
      <c r="B152" s="295"/>
      <c r="C152" s="236">
        <v>2</v>
      </c>
      <c r="D152" s="236"/>
      <c r="E152" s="236"/>
      <c r="F152" s="237" t="s">
        <v>370</v>
      </c>
      <c r="G152" s="237"/>
      <c r="H152" s="238">
        <v>31385</v>
      </c>
      <c r="I152" s="239"/>
      <c r="J152" s="239"/>
      <c r="K152" s="239"/>
      <c r="L152" s="239"/>
      <c r="M152" s="239"/>
      <c r="N152" s="238"/>
      <c r="O152" s="420">
        <v>0</v>
      </c>
      <c r="P152" s="420">
        <f>P46</f>
        <v>0</v>
      </c>
      <c r="Q152" s="420">
        <v>0</v>
      </c>
      <c r="R152" s="421">
        <f>R46</f>
        <v>0</v>
      </c>
    </row>
    <row r="153" spans="1:19" x14ac:dyDescent="0.25">
      <c r="A153" s="337">
        <v>143</v>
      </c>
      <c r="B153" s="292"/>
      <c r="C153" s="236">
        <v>3</v>
      </c>
      <c r="D153" s="236"/>
      <c r="E153" s="236"/>
      <c r="F153" s="237" t="s">
        <v>202</v>
      </c>
      <c r="G153" s="237"/>
      <c r="H153" s="300">
        <f>H151</f>
        <v>31385</v>
      </c>
      <c r="I153" s="300">
        <f t="shared" ref="I153:N153" si="29">I151</f>
        <v>0</v>
      </c>
      <c r="J153" s="300">
        <f t="shared" si="29"/>
        <v>0</v>
      </c>
      <c r="K153" s="300">
        <f t="shared" si="29"/>
        <v>0</v>
      </c>
      <c r="L153" s="300">
        <f t="shared" si="29"/>
        <v>0</v>
      </c>
      <c r="M153" s="300">
        <f t="shared" si="29"/>
        <v>0</v>
      </c>
      <c r="N153" s="287">
        <f t="shared" si="29"/>
        <v>0</v>
      </c>
      <c r="O153" s="420">
        <f>O52</f>
        <v>171565258</v>
      </c>
      <c r="P153" s="420">
        <f>P52</f>
        <v>171565258</v>
      </c>
      <c r="Q153" s="420">
        <f>Q52</f>
        <v>0</v>
      </c>
      <c r="R153" s="421">
        <f>R52</f>
        <v>0</v>
      </c>
    </row>
    <row r="154" spans="1:19" x14ac:dyDescent="0.25">
      <c r="A154" s="337">
        <v>144</v>
      </c>
      <c r="B154" s="292"/>
      <c r="C154" s="236">
        <v>4</v>
      </c>
      <c r="D154" s="236"/>
      <c r="E154" s="236"/>
      <c r="F154" s="961" t="s">
        <v>372</v>
      </c>
      <c r="G154" s="962"/>
      <c r="H154" s="300"/>
      <c r="I154" s="300"/>
      <c r="J154" s="300"/>
      <c r="K154" s="300"/>
      <c r="L154" s="300"/>
      <c r="M154" s="300"/>
      <c r="N154" s="287"/>
      <c r="O154" s="420">
        <f>O46</f>
        <v>6018580</v>
      </c>
      <c r="P154" s="420">
        <v>0</v>
      </c>
      <c r="Q154" s="420">
        <f>Q46</f>
        <v>6018580</v>
      </c>
      <c r="R154" s="421"/>
    </row>
    <row r="155" spans="1:19" x14ac:dyDescent="0.25">
      <c r="A155" s="337">
        <v>145</v>
      </c>
      <c r="B155" s="327"/>
      <c r="C155" s="248">
        <v>5</v>
      </c>
      <c r="D155" s="248"/>
      <c r="E155" s="248"/>
      <c r="F155" s="249" t="s">
        <v>194</v>
      </c>
      <c r="G155" s="249"/>
      <c r="H155" s="239"/>
      <c r="I155" s="239"/>
      <c r="J155" s="239"/>
      <c r="K155" s="240"/>
      <c r="L155" s="240"/>
      <c r="M155" s="241"/>
      <c r="N155" s="242"/>
      <c r="O155" s="420">
        <f>P155+Q155</f>
        <v>118705430</v>
      </c>
      <c r="P155" s="420">
        <f>P59+P99</f>
        <v>116724010</v>
      </c>
      <c r="Q155" s="420">
        <f>Q59+Q99</f>
        <v>1981420</v>
      </c>
      <c r="R155" s="421">
        <f>R56</f>
        <v>0</v>
      </c>
    </row>
    <row r="156" spans="1:19" x14ac:dyDescent="0.25">
      <c r="A156" s="337">
        <v>146</v>
      </c>
      <c r="B156" s="328"/>
      <c r="C156" s="245"/>
      <c r="D156" s="235"/>
      <c r="E156" s="280" t="s">
        <v>142</v>
      </c>
      <c r="F156" s="329"/>
      <c r="G156" s="330"/>
      <c r="H156" s="238"/>
      <c r="I156" s="239"/>
      <c r="J156" s="239"/>
      <c r="K156" s="240"/>
      <c r="L156" s="240"/>
      <c r="M156" s="241"/>
      <c r="N156" s="242"/>
      <c r="O156" s="427">
        <f>SUM(O139+O150)</f>
        <v>1023160552</v>
      </c>
      <c r="P156" s="427">
        <f>SUM(P139+P150)</f>
        <v>980925372</v>
      </c>
      <c r="Q156" s="427">
        <f>SUM(Q139+Q150)</f>
        <v>42235180</v>
      </c>
      <c r="R156" s="428">
        <f>SUM(R139+R150)</f>
        <v>0</v>
      </c>
    </row>
    <row r="157" spans="1:19" x14ac:dyDescent="0.25">
      <c r="A157" s="337">
        <v>147</v>
      </c>
      <c r="B157" s="295" t="s">
        <v>253</v>
      </c>
      <c r="C157" s="245"/>
      <c r="D157" s="245"/>
      <c r="E157" s="245"/>
      <c r="F157" s="245"/>
      <c r="G157" s="330"/>
      <c r="H157" s="239">
        <f t="shared" ref="H157:N157" si="30">H59</f>
        <v>9952</v>
      </c>
      <c r="I157" s="239">
        <f t="shared" si="30"/>
        <v>0</v>
      </c>
      <c r="J157" s="239">
        <f t="shared" si="30"/>
        <v>0</v>
      </c>
      <c r="K157" s="239">
        <f t="shared" si="30"/>
        <v>0</v>
      </c>
      <c r="L157" s="239">
        <f t="shared" si="30"/>
        <v>0</v>
      </c>
      <c r="M157" s="239">
        <f t="shared" si="30"/>
        <v>0</v>
      </c>
      <c r="N157" s="239">
        <f t="shared" si="30"/>
        <v>0</v>
      </c>
      <c r="O157" s="441"/>
      <c r="P157" s="441"/>
      <c r="Q157" s="441"/>
      <c r="R157" s="423"/>
      <c r="S157" s="319"/>
    </row>
    <row r="158" spans="1:19" x14ac:dyDescent="0.25">
      <c r="A158" s="337">
        <v>148</v>
      </c>
      <c r="B158" s="245"/>
      <c r="C158" s="245"/>
      <c r="D158" s="245"/>
      <c r="E158" s="245"/>
      <c r="F158" s="306" t="s">
        <v>15</v>
      </c>
      <c r="G158" s="330"/>
      <c r="H158" s="239" t="e">
        <f>H106+#REF!+H114</f>
        <v>#REF!</v>
      </c>
      <c r="I158" s="239" t="e">
        <f>I106+#REF!+I114</f>
        <v>#REF!</v>
      </c>
      <c r="J158" s="239" t="e">
        <f>J106+#REF!+J114</f>
        <v>#REF!</v>
      </c>
      <c r="K158" s="239" t="e">
        <f>K106+#REF!+K114</f>
        <v>#REF!</v>
      </c>
      <c r="L158" s="239" t="e">
        <f>L106+#REF!+L114</f>
        <v>#REF!</v>
      </c>
      <c r="M158" s="239" t="e">
        <f>M106+#REF!+M114</f>
        <v>#REF!</v>
      </c>
      <c r="N158" s="239" t="e">
        <f>N106+#REF!+N114</f>
        <v>#REF!</v>
      </c>
      <c r="O158" s="451">
        <f>O61</f>
        <v>741442665</v>
      </c>
      <c r="P158" s="451">
        <f>P61</f>
        <v>705265485</v>
      </c>
      <c r="Q158" s="451">
        <f>Q61</f>
        <v>36177180</v>
      </c>
      <c r="R158" s="452">
        <f>R61</f>
        <v>0</v>
      </c>
    </row>
    <row r="159" spans="1:19" x14ac:dyDescent="0.25">
      <c r="A159" s="337">
        <v>149</v>
      </c>
      <c r="B159" s="245"/>
      <c r="C159" s="245"/>
      <c r="D159" s="245"/>
      <c r="E159" s="245"/>
      <c r="F159" s="332" t="s">
        <v>250</v>
      </c>
      <c r="G159" s="245"/>
      <c r="H159" s="239">
        <f t="shared" ref="H159:N159" si="31">H118+H79</f>
        <v>7532</v>
      </c>
      <c r="I159" s="239">
        <f t="shared" si="31"/>
        <v>0</v>
      </c>
      <c r="J159" s="239">
        <f t="shared" si="31"/>
        <v>0</v>
      </c>
      <c r="K159" s="239">
        <f t="shared" si="31"/>
        <v>0</v>
      </c>
      <c r="L159" s="239">
        <f t="shared" si="31"/>
        <v>0</v>
      </c>
      <c r="M159" s="239">
        <f t="shared" si="31"/>
        <v>0</v>
      </c>
      <c r="N159" s="239">
        <f t="shared" si="31"/>
        <v>0</v>
      </c>
      <c r="O159" s="451">
        <f>O83</f>
        <v>67238441</v>
      </c>
      <c r="P159" s="451">
        <f>P83</f>
        <v>67238441</v>
      </c>
      <c r="Q159" s="451">
        <f>Q83</f>
        <v>0</v>
      </c>
      <c r="R159" s="452">
        <f>R83</f>
        <v>0</v>
      </c>
    </row>
    <row r="160" spans="1:19" x14ac:dyDescent="0.25">
      <c r="A160" s="337">
        <v>150</v>
      </c>
      <c r="B160" s="245"/>
      <c r="C160" s="245"/>
      <c r="D160" s="245"/>
      <c r="E160" s="245"/>
      <c r="F160" s="332" t="s">
        <v>154</v>
      </c>
      <c r="G160" s="245"/>
      <c r="H160" s="239">
        <f>H100</f>
        <v>0</v>
      </c>
      <c r="I160" s="239" t="e">
        <f>#REF!+I100</f>
        <v>#REF!</v>
      </c>
      <c r="J160" s="239" t="e">
        <f>#REF!+J100</f>
        <v>#REF!</v>
      </c>
      <c r="K160" s="239" t="e">
        <f>#REF!+K100</f>
        <v>#REF!</v>
      </c>
      <c r="L160" s="239" t="e">
        <f>#REF!+L100</f>
        <v>#REF!</v>
      </c>
      <c r="M160" s="239" t="e">
        <f>#REF!+M100</f>
        <v>#REF!</v>
      </c>
      <c r="N160" s="239" t="e">
        <f>#REF!+N100</f>
        <v>#REF!</v>
      </c>
      <c r="O160" s="451">
        <f>O101</f>
        <v>27321368</v>
      </c>
      <c r="P160" s="451">
        <f>P101</f>
        <v>27321368</v>
      </c>
      <c r="Q160" s="451">
        <f>Q101</f>
        <v>0</v>
      </c>
      <c r="R160" s="452">
        <f>R101</f>
        <v>0</v>
      </c>
    </row>
    <row r="161" spans="1:19" x14ac:dyDescent="0.25">
      <c r="A161" s="337">
        <v>151</v>
      </c>
      <c r="B161" s="245"/>
      <c r="C161" s="245"/>
      <c r="D161" s="245"/>
      <c r="E161" s="245"/>
      <c r="F161" s="332" t="s">
        <v>155</v>
      </c>
      <c r="G161" s="245"/>
      <c r="H161" s="239">
        <v>0</v>
      </c>
      <c r="I161" s="239">
        <v>0</v>
      </c>
      <c r="J161" s="239">
        <v>0</v>
      </c>
      <c r="K161" s="239">
        <v>0</v>
      </c>
      <c r="L161" s="239">
        <v>0</v>
      </c>
      <c r="M161" s="239">
        <v>0</v>
      </c>
      <c r="N161" s="239">
        <v>0</v>
      </c>
      <c r="O161" s="451">
        <f>O119</f>
        <v>90115411</v>
      </c>
      <c r="P161" s="451">
        <f>P119</f>
        <v>90115411</v>
      </c>
      <c r="Q161" s="451">
        <f>Q119</f>
        <v>0</v>
      </c>
      <c r="R161" s="452">
        <f>R119</f>
        <v>0</v>
      </c>
    </row>
    <row r="162" spans="1:19" x14ac:dyDescent="0.25">
      <c r="A162" s="337">
        <v>152</v>
      </c>
      <c r="B162" s="245"/>
      <c r="C162" s="245"/>
      <c r="D162" s="245"/>
      <c r="E162" s="245"/>
      <c r="F162" s="332" t="s">
        <v>156</v>
      </c>
      <c r="G162" s="245"/>
      <c r="H162" s="239"/>
      <c r="I162" s="239"/>
      <c r="J162" s="239"/>
      <c r="K162" s="239"/>
      <c r="L162" s="239"/>
      <c r="M162" s="239"/>
      <c r="N162" s="239"/>
      <c r="O162" s="451">
        <f>O137</f>
        <v>97042667</v>
      </c>
      <c r="P162" s="451">
        <f>P137</f>
        <v>90984667</v>
      </c>
      <c r="Q162" s="451">
        <f>Q137</f>
        <v>6058000</v>
      </c>
      <c r="R162" s="452">
        <f>R137</f>
        <v>0</v>
      </c>
    </row>
    <row r="163" spans="1:19" x14ac:dyDescent="0.25">
      <c r="A163" s="337">
        <v>153</v>
      </c>
      <c r="B163" s="245"/>
      <c r="C163" s="245"/>
      <c r="D163" s="245"/>
      <c r="E163" s="245"/>
      <c r="F163" s="281" t="s">
        <v>142</v>
      </c>
      <c r="G163" s="245"/>
      <c r="H163" s="239">
        <f>H101</f>
        <v>4258</v>
      </c>
      <c r="I163" s="239" t="e">
        <f>#REF!+I101</f>
        <v>#REF!</v>
      </c>
      <c r="J163" s="239" t="e">
        <f>#REF!+J101</f>
        <v>#REF!</v>
      </c>
      <c r="K163" s="239" t="e">
        <f>#REF!+K101</f>
        <v>#REF!</v>
      </c>
      <c r="L163" s="239" t="e">
        <f>#REF!+L101</f>
        <v>#REF!</v>
      </c>
      <c r="M163" s="239" t="e">
        <f>#REF!+M101</f>
        <v>#REF!</v>
      </c>
      <c r="N163" s="239" t="e">
        <f>#REF!+N101</f>
        <v>#REF!</v>
      </c>
      <c r="O163" s="453">
        <f>SUM(O158:O162)</f>
        <v>1023160552</v>
      </c>
      <c r="P163" s="453">
        <f>SUM(P158:P162)</f>
        <v>980925372</v>
      </c>
      <c r="Q163" s="453">
        <f>SUM(Q158:Q162)</f>
        <v>42235180</v>
      </c>
      <c r="R163" s="428">
        <f>SUM(R158:R162)</f>
        <v>0</v>
      </c>
    </row>
    <row r="164" spans="1:19" x14ac:dyDescent="0.25">
      <c r="A164" s="337">
        <v>154</v>
      </c>
      <c r="B164" s="245"/>
      <c r="C164" s="245"/>
      <c r="D164" s="245"/>
      <c r="E164" s="245"/>
      <c r="F164" s="332" t="s">
        <v>254</v>
      </c>
      <c r="G164" s="245"/>
      <c r="H164" s="239">
        <f>H102</f>
        <v>0</v>
      </c>
      <c r="I164" s="239">
        <f t="shared" ref="I164:N164" si="32">I102</f>
        <v>0</v>
      </c>
      <c r="J164" s="239">
        <f t="shared" si="32"/>
        <v>0</v>
      </c>
      <c r="K164" s="239">
        <f t="shared" si="32"/>
        <v>0</v>
      </c>
      <c r="L164" s="239">
        <f t="shared" si="32"/>
        <v>0</v>
      </c>
      <c r="M164" s="239">
        <f t="shared" si="32"/>
        <v>0</v>
      </c>
      <c r="N164" s="239">
        <f t="shared" si="32"/>
        <v>0</v>
      </c>
      <c r="O164" s="451">
        <f>O82+O100+O118+O136</f>
        <v>246214304</v>
      </c>
      <c r="P164" s="451">
        <f>P82+P100+P118+P136</f>
        <v>245242654</v>
      </c>
      <c r="Q164" s="451">
        <f>Q82+Q100+Q118+Q136</f>
        <v>971650</v>
      </c>
      <c r="R164" s="452">
        <f>R82+R100+R118+R136</f>
        <v>0</v>
      </c>
      <c r="S164" s="340"/>
    </row>
    <row r="165" spans="1:19" ht="17.25" thickBot="1" x14ac:dyDescent="0.3">
      <c r="A165" s="337">
        <v>155</v>
      </c>
      <c r="B165" s="333"/>
      <c r="C165" s="333"/>
      <c r="D165" s="333"/>
      <c r="E165" s="333"/>
      <c r="F165" s="334" t="s">
        <v>255</v>
      </c>
      <c r="G165" s="334"/>
      <c r="H165" s="335">
        <f t="shared" ref="H165:N165" si="33">H103+H140+H108</f>
        <v>106</v>
      </c>
      <c r="I165" s="335">
        <f t="shared" si="33"/>
        <v>0</v>
      </c>
      <c r="J165" s="335">
        <f t="shared" si="33"/>
        <v>0</v>
      </c>
      <c r="K165" s="335">
        <f t="shared" si="33"/>
        <v>0</v>
      </c>
      <c r="L165" s="335">
        <f t="shared" si="33"/>
        <v>0</v>
      </c>
      <c r="M165" s="335">
        <f t="shared" si="33"/>
        <v>0</v>
      </c>
      <c r="N165" s="335">
        <f t="shared" si="33"/>
        <v>0</v>
      </c>
      <c r="O165" s="454">
        <f>O163-O164</f>
        <v>776946248</v>
      </c>
      <c r="P165" s="454">
        <f>P163-P164</f>
        <v>735682718</v>
      </c>
      <c r="Q165" s="454">
        <f>Q163-Q164</f>
        <v>41263530</v>
      </c>
      <c r="R165" s="455">
        <f>R163-R164</f>
        <v>0</v>
      </c>
    </row>
    <row r="166" spans="1:19" ht="17.25" thickTop="1" x14ac:dyDescent="0.25">
      <c r="A166" s="341"/>
      <c r="B166" s="342"/>
      <c r="C166" s="342"/>
      <c r="D166" s="342"/>
      <c r="E166" s="342"/>
      <c r="F166" s="342"/>
      <c r="G166" s="342"/>
      <c r="H166" s="343">
        <f t="shared" ref="H166:N166" si="34">H99</f>
        <v>300</v>
      </c>
      <c r="I166" s="343">
        <f t="shared" si="34"/>
        <v>0</v>
      </c>
      <c r="J166" s="343">
        <f t="shared" si="34"/>
        <v>0</v>
      </c>
      <c r="K166" s="343">
        <f t="shared" si="34"/>
        <v>0</v>
      </c>
      <c r="L166" s="343">
        <f t="shared" si="34"/>
        <v>0</v>
      </c>
      <c r="M166" s="343">
        <f t="shared" si="34"/>
        <v>0</v>
      </c>
      <c r="N166" s="343">
        <f t="shared" si="34"/>
        <v>0</v>
      </c>
      <c r="O166" s="343"/>
      <c r="P166" s="343"/>
      <c r="Q166" s="343"/>
      <c r="R166" s="343"/>
    </row>
    <row r="167" spans="1:19" x14ac:dyDescent="0.25">
      <c r="A167" s="341"/>
      <c r="B167" s="342"/>
      <c r="C167" s="342"/>
      <c r="D167" s="342"/>
      <c r="E167" s="342"/>
      <c r="F167" s="342"/>
      <c r="G167" s="342"/>
      <c r="H167" s="343">
        <f t="shared" ref="H167:N167" si="35">H98</f>
        <v>0</v>
      </c>
      <c r="I167" s="343">
        <f t="shared" si="35"/>
        <v>0</v>
      </c>
      <c r="J167" s="343">
        <f t="shared" si="35"/>
        <v>0</v>
      </c>
      <c r="K167" s="343">
        <f t="shared" si="35"/>
        <v>0</v>
      </c>
      <c r="L167" s="343">
        <f t="shared" si="35"/>
        <v>0</v>
      </c>
      <c r="M167" s="343">
        <f t="shared" si="35"/>
        <v>0</v>
      </c>
      <c r="N167" s="343">
        <f t="shared" si="35"/>
        <v>0</v>
      </c>
      <c r="O167" s="343"/>
      <c r="P167" s="343"/>
      <c r="Q167" s="343"/>
      <c r="R167" s="343"/>
    </row>
    <row r="168" spans="1:19" x14ac:dyDescent="0.25">
      <c r="A168" s="341"/>
      <c r="B168" s="342"/>
      <c r="C168" s="342"/>
      <c r="D168" s="342"/>
      <c r="E168" s="342"/>
      <c r="F168" s="342"/>
      <c r="G168" s="342"/>
      <c r="H168" s="343">
        <f t="shared" ref="H168:N168" si="36">H97</f>
        <v>0</v>
      </c>
      <c r="I168" s="343">
        <f t="shared" si="36"/>
        <v>0</v>
      </c>
      <c r="J168" s="343">
        <f t="shared" si="36"/>
        <v>0</v>
      </c>
      <c r="K168" s="343">
        <f t="shared" si="36"/>
        <v>0</v>
      </c>
      <c r="L168" s="343">
        <f t="shared" si="36"/>
        <v>0</v>
      </c>
      <c r="M168" s="343">
        <f t="shared" si="36"/>
        <v>0</v>
      </c>
      <c r="N168" s="343">
        <f t="shared" si="36"/>
        <v>0</v>
      </c>
      <c r="O168" s="343"/>
      <c r="P168" s="343"/>
      <c r="Q168" s="343"/>
      <c r="R168" s="343"/>
    </row>
    <row r="169" spans="1:19" x14ac:dyDescent="0.25">
      <c r="A169" s="341"/>
      <c r="B169" s="344"/>
      <c r="C169" s="344"/>
      <c r="D169" s="344"/>
      <c r="E169" s="344"/>
      <c r="F169" s="344"/>
      <c r="G169" s="344"/>
      <c r="H169" s="343">
        <f t="shared" ref="H169:N169" si="37">H8</f>
        <v>31740</v>
      </c>
      <c r="I169" s="343">
        <f t="shared" si="37"/>
        <v>0</v>
      </c>
      <c r="J169" s="343">
        <f t="shared" si="37"/>
        <v>0</v>
      </c>
      <c r="K169" s="343">
        <f t="shared" si="37"/>
        <v>0</v>
      </c>
      <c r="L169" s="343">
        <f t="shared" si="37"/>
        <v>0</v>
      </c>
      <c r="M169" s="343">
        <f t="shared" si="37"/>
        <v>0</v>
      </c>
      <c r="N169" s="343">
        <f t="shared" si="37"/>
        <v>0</v>
      </c>
      <c r="O169" s="343"/>
      <c r="P169" s="343"/>
      <c r="Q169" s="343"/>
      <c r="R169" s="343"/>
    </row>
    <row r="170" spans="1:19" x14ac:dyDescent="0.25">
      <c r="A170" s="341"/>
      <c r="B170" s="344"/>
      <c r="C170" s="344"/>
      <c r="D170" s="344"/>
      <c r="E170" s="344"/>
      <c r="F170" s="344"/>
      <c r="G170" s="344"/>
      <c r="H170" s="343">
        <f t="shared" ref="H170:N170" si="38">H14</f>
        <v>6600</v>
      </c>
      <c r="I170" s="343">
        <f t="shared" si="38"/>
        <v>0</v>
      </c>
      <c r="J170" s="343">
        <f t="shared" si="38"/>
        <v>0</v>
      </c>
      <c r="K170" s="343">
        <f t="shared" si="38"/>
        <v>0</v>
      </c>
      <c r="L170" s="343">
        <f t="shared" si="38"/>
        <v>0</v>
      </c>
      <c r="M170" s="343">
        <f t="shared" si="38"/>
        <v>0</v>
      </c>
      <c r="N170" s="343">
        <f t="shared" si="38"/>
        <v>0</v>
      </c>
      <c r="O170" s="343"/>
      <c r="P170" s="343"/>
      <c r="Q170" s="343"/>
      <c r="R170" s="343"/>
    </row>
    <row r="171" spans="1:19" x14ac:dyDescent="0.25">
      <c r="A171" s="341"/>
      <c r="B171" s="344"/>
      <c r="C171" s="344"/>
      <c r="D171" s="344"/>
      <c r="E171" s="344"/>
      <c r="F171" s="344"/>
      <c r="G171" s="344"/>
      <c r="H171" s="343">
        <f t="shared" ref="H171:N171" si="39">H16</f>
        <v>95204</v>
      </c>
      <c r="I171" s="343">
        <f t="shared" si="39"/>
        <v>0</v>
      </c>
      <c r="J171" s="343">
        <f t="shared" si="39"/>
        <v>0</v>
      </c>
      <c r="K171" s="343">
        <f t="shared" si="39"/>
        <v>0</v>
      </c>
      <c r="L171" s="343">
        <f t="shared" si="39"/>
        <v>0</v>
      </c>
      <c r="M171" s="343">
        <f t="shared" si="39"/>
        <v>0</v>
      </c>
      <c r="N171" s="343">
        <f t="shared" si="39"/>
        <v>0</v>
      </c>
      <c r="O171" s="343"/>
      <c r="P171" s="343"/>
      <c r="Q171" s="343"/>
      <c r="R171" s="343"/>
    </row>
    <row r="172" spans="1:19" x14ac:dyDescent="0.25">
      <c r="A172" s="341"/>
      <c r="B172" s="344"/>
      <c r="C172" s="344"/>
      <c r="D172" s="344"/>
      <c r="E172" s="344"/>
      <c r="F172" s="344"/>
      <c r="G172" s="344"/>
      <c r="H172" s="343">
        <f t="shared" ref="H172:N172" si="40">H19</f>
        <v>0</v>
      </c>
      <c r="I172" s="343">
        <f t="shared" si="40"/>
        <v>0</v>
      </c>
      <c r="J172" s="343">
        <f t="shared" si="40"/>
        <v>0</v>
      </c>
      <c r="K172" s="343">
        <f t="shared" si="40"/>
        <v>0</v>
      </c>
      <c r="L172" s="343">
        <f t="shared" si="40"/>
        <v>0</v>
      </c>
      <c r="M172" s="343">
        <f t="shared" si="40"/>
        <v>0</v>
      </c>
      <c r="N172" s="343">
        <f t="shared" si="40"/>
        <v>0</v>
      </c>
      <c r="O172" s="343"/>
      <c r="P172" s="343"/>
      <c r="Q172" s="343"/>
      <c r="R172" s="343"/>
    </row>
    <row r="173" spans="1:19" x14ac:dyDescent="0.25">
      <c r="A173" s="341"/>
      <c r="B173" s="344"/>
      <c r="C173" s="344"/>
      <c r="D173" s="344"/>
      <c r="E173" s="344"/>
      <c r="F173" s="344"/>
      <c r="G173" s="344"/>
      <c r="H173" s="343">
        <f t="shared" ref="H173:N173" si="41">H24</f>
        <v>1954</v>
      </c>
      <c r="I173" s="343">
        <f t="shared" si="41"/>
        <v>0</v>
      </c>
      <c r="J173" s="343">
        <f t="shared" si="41"/>
        <v>0</v>
      </c>
      <c r="K173" s="343">
        <f t="shared" si="41"/>
        <v>0</v>
      </c>
      <c r="L173" s="343">
        <f t="shared" si="41"/>
        <v>0</v>
      </c>
      <c r="M173" s="343">
        <f t="shared" si="41"/>
        <v>0</v>
      </c>
      <c r="N173" s="343">
        <f t="shared" si="41"/>
        <v>0</v>
      </c>
      <c r="O173" s="343"/>
      <c r="P173" s="343"/>
      <c r="Q173" s="343"/>
      <c r="R173" s="343"/>
    </row>
    <row r="174" spans="1:19" x14ac:dyDescent="0.25">
      <c r="A174" s="341"/>
      <c r="B174" s="344"/>
      <c r="C174" s="344"/>
      <c r="D174" s="344"/>
      <c r="E174" s="344"/>
      <c r="F174" s="344"/>
      <c r="G174" s="344"/>
      <c r="H174" s="343">
        <v>0</v>
      </c>
      <c r="I174" s="343">
        <v>0</v>
      </c>
      <c r="J174" s="343">
        <v>0</v>
      </c>
      <c r="K174" s="343">
        <v>0</v>
      </c>
      <c r="L174" s="343">
        <v>0</v>
      </c>
      <c r="M174" s="343">
        <v>0</v>
      </c>
      <c r="N174" s="343">
        <v>0</v>
      </c>
      <c r="O174" s="343"/>
      <c r="P174" s="343"/>
      <c r="Q174" s="343"/>
      <c r="R174" s="343"/>
    </row>
    <row r="175" spans="1:19" x14ac:dyDescent="0.25">
      <c r="A175" s="341"/>
      <c r="B175" s="344"/>
      <c r="C175" s="344"/>
      <c r="D175" s="344"/>
      <c r="E175" s="344"/>
      <c r="F175" s="345"/>
      <c r="G175" s="346"/>
      <c r="H175" s="343">
        <f t="shared" ref="H175:N175" si="42">H28</f>
        <v>18536</v>
      </c>
      <c r="I175" s="343">
        <f t="shared" si="42"/>
        <v>0</v>
      </c>
      <c r="J175" s="343">
        <f t="shared" si="42"/>
        <v>0</v>
      </c>
      <c r="K175" s="343">
        <f t="shared" si="42"/>
        <v>0</v>
      </c>
      <c r="L175" s="343">
        <f t="shared" si="42"/>
        <v>0</v>
      </c>
      <c r="M175" s="343">
        <f t="shared" si="42"/>
        <v>0</v>
      </c>
      <c r="N175" s="343">
        <f t="shared" si="42"/>
        <v>0</v>
      </c>
      <c r="O175" s="343"/>
      <c r="P175" s="343"/>
      <c r="Q175" s="343"/>
      <c r="R175" s="343"/>
    </row>
    <row r="176" spans="1:19" x14ac:dyDescent="0.25">
      <c r="A176" s="341"/>
      <c r="B176" s="344"/>
      <c r="C176" s="344"/>
      <c r="D176" s="344"/>
      <c r="E176" s="344"/>
      <c r="F176" s="344"/>
      <c r="G176" s="344"/>
      <c r="H176" s="343" t="e">
        <f>H31+#REF!</f>
        <v>#REF!</v>
      </c>
      <c r="I176" s="343" t="e">
        <f>I31+#REF!</f>
        <v>#REF!</v>
      </c>
      <c r="J176" s="343" t="e">
        <f>J31+#REF!</f>
        <v>#REF!</v>
      </c>
      <c r="K176" s="343" t="e">
        <f>K31+#REF!</f>
        <v>#REF!</v>
      </c>
      <c r="L176" s="343" t="e">
        <f>L31+#REF!</f>
        <v>#REF!</v>
      </c>
      <c r="M176" s="343" t="e">
        <f>M31+#REF!</f>
        <v>#REF!</v>
      </c>
      <c r="N176" s="343" t="e">
        <f>N31+#REF!</f>
        <v>#REF!</v>
      </c>
      <c r="O176" s="343"/>
      <c r="P176" s="343"/>
      <c r="Q176" s="343"/>
      <c r="R176" s="343"/>
    </row>
    <row r="177" spans="1:18" x14ac:dyDescent="0.25">
      <c r="A177" s="341"/>
      <c r="B177" s="344"/>
      <c r="C177" s="344"/>
      <c r="D177" s="344"/>
      <c r="E177" s="344"/>
      <c r="F177" s="344"/>
      <c r="G177" s="344"/>
      <c r="H177" s="343">
        <f t="shared" ref="H177:N177" si="43">H36+H109+H141+H151</f>
        <v>76991</v>
      </c>
      <c r="I177" s="343">
        <f t="shared" si="43"/>
        <v>0</v>
      </c>
      <c r="J177" s="343">
        <f t="shared" si="43"/>
        <v>0</v>
      </c>
      <c r="K177" s="343">
        <f t="shared" si="43"/>
        <v>0</v>
      </c>
      <c r="L177" s="343">
        <f t="shared" si="43"/>
        <v>0</v>
      </c>
      <c r="M177" s="343">
        <f t="shared" si="43"/>
        <v>0</v>
      </c>
      <c r="N177" s="343">
        <f t="shared" si="43"/>
        <v>0</v>
      </c>
      <c r="O177" s="343"/>
      <c r="P177" s="343"/>
      <c r="Q177" s="343"/>
      <c r="R177" s="343"/>
    </row>
    <row r="178" spans="1:18" x14ac:dyDescent="0.25">
      <c r="A178" s="341"/>
      <c r="B178" s="344"/>
      <c r="C178" s="344"/>
      <c r="D178" s="344"/>
      <c r="E178" s="344"/>
      <c r="F178" s="344"/>
      <c r="G178" s="344"/>
      <c r="H178" s="343">
        <f t="shared" ref="H178:N178" si="44">H41</f>
        <v>0</v>
      </c>
      <c r="I178" s="343">
        <f t="shared" si="44"/>
        <v>0</v>
      </c>
      <c r="J178" s="343">
        <f t="shared" si="44"/>
        <v>0</v>
      </c>
      <c r="K178" s="343">
        <f t="shared" si="44"/>
        <v>0</v>
      </c>
      <c r="L178" s="343">
        <f t="shared" si="44"/>
        <v>0</v>
      </c>
      <c r="M178" s="343">
        <f t="shared" si="44"/>
        <v>0</v>
      </c>
      <c r="N178" s="343">
        <f t="shared" si="44"/>
        <v>0</v>
      </c>
      <c r="O178" s="343"/>
      <c r="P178" s="343"/>
      <c r="Q178" s="343"/>
      <c r="R178" s="343"/>
    </row>
    <row r="179" spans="1:18" x14ac:dyDescent="0.25">
      <c r="A179" s="341"/>
      <c r="B179" s="344"/>
      <c r="C179" s="344"/>
      <c r="D179" s="344"/>
      <c r="E179" s="344"/>
      <c r="F179" s="344"/>
      <c r="G179" s="344"/>
      <c r="H179" s="343">
        <f t="shared" ref="H179:N179" si="45">H43</f>
        <v>130</v>
      </c>
      <c r="I179" s="343">
        <f t="shared" si="45"/>
        <v>0</v>
      </c>
      <c r="J179" s="343">
        <f t="shared" si="45"/>
        <v>0</v>
      </c>
      <c r="K179" s="343">
        <f t="shared" si="45"/>
        <v>0</v>
      </c>
      <c r="L179" s="343">
        <f t="shared" si="45"/>
        <v>0</v>
      </c>
      <c r="M179" s="343">
        <f t="shared" si="45"/>
        <v>0</v>
      </c>
      <c r="N179" s="343">
        <f t="shared" si="45"/>
        <v>0</v>
      </c>
      <c r="O179" s="343"/>
      <c r="P179" s="343"/>
      <c r="Q179" s="343"/>
      <c r="R179" s="343"/>
    </row>
    <row r="180" spans="1:18" x14ac:dyDescent="0.25">
      <c r="A180" s="341"/>
      <c r="B180" s="344"/>
      <c r="C180" s="344"/>
      <c r="D180" s="344"/>
      <c r="E180" s="344"/>
      <c r="F180" s="344"/>
      <c r="G180" s="344"/>
      <c r="H180" s="343" t="e">
        <f>H49+#REF!</f>
        <v>#REF!</v>
      </c>
      <c r="I180" s="343" t="e">
        <f>I49+#REF!</f>
        <v>#REF!</v>
      </c>
      <c r="J180" s="343" t="e">
        <f>J49+#REF!</f>
        <v>#REF!</v>
      </c>
      <c r="K180" s="343" t="e">
        <f>K49+#REF!</f>
        <v>#REF!</v>
      </c>
      <c r="L180" s="343" t="e">
        <f>L49+#REF!</f>
        <v>#REF!</v>
      </c>
      <c r="M180" s="343" t="e">
        <f>M49+#REF!</f>
        <v>#REF!</v>
      </c>
      <c r="N180" s="343" t="e">
        <f>N49+#REF!</f>
        <v>#REF!</v>
      </c>
      <c r="O180" s="343"/>
      <c r="P180" s="343"/>
      <c r="Q180" s="343"/>
      <c r="R180" s="343"/>
    </row>
    <row r="181" spans="1:18" x14ac:dyDescent="0.25">
      <c r="A181" s="341"/>
      <c r="B181" s="344"/>
      <c r="C181" s="344"/>
      <c r="D181" s="344"/>
      <c r="E181" s="344"/>
      <c r="F181" s="344"/>
      <c r="G181" s="344"/>
      <c r="H181" s="343">
        <f t="shared" ref="H181:N181" si="46">H52</f>
        <v>0</v>
      </c>
      <c r="I181" s="343">
        <f t="shared" si="46"/>
        <v>0</v>
      </c>
      <c r="J181" s="343">
        <f t="shared" si="46"/>
        <v>0</v>
      </c>
      <c r="K181" s="343">
        <f t="shared" si="46"/>
        <v>0</v>
      </c>
      <c r="L181" s="343">
        <f t="shared" si="46"/>
        <v>0</v>
      </c>
      <c r="M181" s="343">
        <f t="shared" si="46"/>
        <v>0</v>
      </c>
      <c r="N181" s="343">
        <f t="shared" si="46"/>
        <v>0</v>
      </c>
      <c r="O181" s="343"/>
      <c r="P181" s="343"/>
      <c r="Q181" s="343"/>
      <c r="R181" s="343"/>
    </row>
    <row r="182" spans="1:18" x14ac:dyDescent="0.25">
      <c r="A182" s="341"/>
      <c r="B182" s="344"/>
      <c r="C182" s="344"/>
      <c r="D182" s="344"/>
      <c r="E182" s="344"/>
      <c r="F182" s="344"/>
      <c r="G182" s="344"/>
      <c r="H182" s="343">
        <f t="shared" ref="H182:N182" si="47">H54</f>
        <v>12655</v>
      </c>
      <c r="I182" s="343">
        <f t="shared" si="47"/>
        <v>0</v>
      </c>
      <c r="J182" s="343">
        <f t="shared" si="47"/>
        <v>0</v>
      </c>
      <c r="K182" s="343">
        <f t="shared" si="47"/>
        <v>0</v>
      </c>
      <c r="L182" s="343">
        <f t="shared" si="47"/>
        <v>0</v>
      </c>
      <c r="M182" s="343">
        <f t="shared" si="47"/>
        <v>0</v>
      </c>
      <c r="N182" s="343">
        <f t="shared" si="47"/>
        <v>0</v>
      </c>
      <c r="O182" s="343"/>
      <c r="P182" s="343"/>
      <c r="Q182" s="343"/>
      <c r="R182" s="343"/>
    </row>
    <row r="183" spans="1:18" s="339" customFormat="1" x14ac:dyDescent="0.25">
      <c r="A183" s="341"/>
      <c r="B183" s="347"/>
      <c r="C183" s="347"/>
      <c r="D183" s="347"/>
      <c r="E183" s="347"/>
      <c r="F183" s="347"/>
      <c r="G183" s="347"/>
      <c r="H183" s="348" t="e">
        <f t="shared" ref="H183:N183" si="48">SUM(H157:H182)</f>
        <v>#REF!</v>
      </c>
      <c r="I183" s="348" t="e">
        <f t="shared" si="48"/>
        <v>#REF!</v>
      </c>
      <c r="J183" s="348" t="e">
        <f t="shared" si="48"/>
        <v>#REF!</v>
      </c>
      <c r="K183" s="348" t="e">
        <f t="shared" si="48"/>
        <v>#REF!</v>
      </c>
      <c r="L183" s="348" t="e">
        <f t="shared" si="48"/>
        <v>#REF!</v>
      </c>
      <c r="M183" s="348" t="e">
        <f t="shared" si="48"/>
        <v>#REF!</v>
      </c>
      <c r="N183" s="348" t="e">
        <f t="shared" si="48"/>
        <v>#REF!</v>
      </c>
      <c r="O183" s="348"/>
      <c r="P183" s="348"/>
      <c r="Q183" s="348"/>
      <c r="R183" s="348"/>
    </row>
    <row r="184" spans="1:18" s="338" customFormat="1" x14ac:dyDescent="0.25">
      <c r="A184" s="341"/>
      <c r="B184" s="349"/>
      <c r="C184" s="349"/>
      <c r="D184" s="349"/>
      <c r="E184" s="349"/>
      <c r="F184" s="349"/>
      <c r="G184" s="349"/>
      <c r="H184" s="343" t="e">
        <f t="shared" ref="H184:N184" si="49">H57+H104</f>
        <v>#REF!</v>
      </c>
      <c r="I184" s="343" t="e">
        <f t="shared" si="49"/>
        <v>#REF!</v>
      </c>
      <c r="J184" s="343" t="e">
        <f t="shared" si="49"/>
        <v>#REF!</v>
      </c>
      <c r="K184" s="343" t="e">
        <f t="shared" si="49"/>
        <v>#REF!</v>
      </c>
      <c r="L184" s="343" t="e">
        <f t="shared" si="49"/>
        <v>#REF!</v>
      </c>
      <c r="M184" s="343" t="e">
        <f t="shared" si="49"/>
        <v>#REF!</v>
      </c>
      <c r="N184" s="343" t="e">
        <f t="shared" si="49"/>
        <v>#REF!</v>
      </c>
      <c r="O184" s="343"/>
      <c r="P184" s="343"/>
      <c r="Q184" s="343"/>
      <c r="R184" s="343"/>
    </row>
    <row r="185" spans="1:18" x14ac:dyDescent="0.25">
      <c r="A185" s="341"/>
      <c r="B185" s="344"/>
      <c r="C185" s="344"/>
      <c r="D185" s="344"/>
      <c r="E185" s="344"/>
      <c r="F185" s="344"/>
      <c r="G185" s="344"/>
      <c r="H185" s="343">
        <f t="shared" ref="H185:N185" si="50">H111</f>
        <v>30114</v>
      </c>
      <c r="I185" s="343">
        <f t="shared" si="50"/>
        <v>0</v>
      </c>
      <c r="J185" s="343">
        <f t="shared" si="50"/>
        <v>0</v>
      </c>
      <c r="K185" s="343">
        <f t="shared" si="50"/>
        <v>0</v>
      </c>
      <c r="L185" s="343">
        <f t="shared" si="50"/>
        <v>0</v>
      </c>
      <c r="M185" s="343">
        <f t="shared" si="50"/>
        <v>0</v>
      </c>
      <c r="N185" s="343">
        <f t="shared" si="50"/>
        <v>0</v>
      </c>
      <c r="O185" s="343"/>
      <c r="P185" s="343"/>
      <c r="Q185" s="343"/>
      <c r="R185" s="343"/>
    </row>
    <row r="186" spans="1:18" x14ac:dyDescent="0.25">
      <c r="A186" s="341"/>
      <c r="B186" s="344"/>
      <c r="C186" s="344"/>
      <c r="D186" s="344"/>
      <c r="E186" s="344"/>
      <c r="F186" s="344"/>
      <c r="G186" s="344"/>
      <c r="H186" s="343">
        <f t="shared" ref="H186:N186" si="51">H143</f>
        <v>11398</v>
      </c>
      <c r="I186" s="343" t="e">
        <f t="shared" si="51"/>
        <v>#REF!</v>
      </c>
      <c r="J186" s="343" t="e">
        <f t="shared" si="51"/>
        <v>#REF!</v>
      </c>
      <c r="K186" s="343" t="e">
        <f t="shared" si="51"/>
        <v>#REF!</v>
      </c>
      <c r="L186" s="343" t="e">
        <f t="shared" si="51"/>
        <v>#REF!</v>
      </c>
      <c r="M186" s="343" t="e">
        <f t="shared" si="51"/>
        <v>#REF!</v>
      </c>
      <c r="N186" s="343" t="e">
        <f t="shared" si="51"/>
        <v>#REF!</v>
      </c>
      <c r="O186" s="343"/>
      <c r="P186" s="343"/>
      <c r="Q186" s="343"/>
      <c r="R186" s="343"/>
    </row>
    <row r="187" spans="1:18" x14ac:dyDescent="0.25">
      <c r="A187" s="341"/>
      <c r="B187" s="951"/>
      <c r="C187" s="951"/>
      <c r="D187" s="951"/>
      <c r="E187" s="951"/>
      <c r="F187" s="952"/>
      <c r="G187" s="952"/>
      <c r="H187" s="343">
        <f t="shared" ref="H187:N187" si="52">H152</f>
        <v>31385</v>
      </c>
      <c r="I187" s="343">
        <f t="shared" si="52"/>
        <v>0</v>
      </c>
      <c r="J187" s="343">
        <f t="shared" si="52"/>
        <v>0</v>
      </c>
      <c r="K187" s="343">
        <f t="shared" si="52"/>
        <v>0</v>
      </c>
      <c r="L187" s="343">
        <f t="shared" si="52"/>
        <v>0</v>
      </c>
      <c r="M187" s="343">
        <f t="shared" si="52"/>
        <v>0</v>
      </c>
      <c r="N187" s="343">
        <f t="shared" si="52"/>
        <v>0</v>
      </c>
      <c r="O187" s="343"/>
      <c r="P187" s="343"/>
      <c r="Q187" s="343"/>
      <c r="R187" s="343"/>
    </row>
    <row r="188" spans="1:18" x14ac:dyDescent="0.25">
      <c r="A188" s="341"/>
      <c r="B188" s="347"/>
      <c r="C188" s="347"/>
      <c r="D188" s="347"/>
      <c r="E188" s="347"/>
      <c r="F188" s="347"/>
      <c r="G188" s="347"/>
      <c r="H188" s="348" t="e">
        <f t="shared" ref="H188:N188" si="53">SUM(H184:H187)</f>
        <v>#REF!</v>
      </c>
      <c r="I188" s="348" t="e">
        <f t="shared" si="53"/>
        <v>#REF!</v>
      </c>
      <c r="J188" s="348" t="e">
        <f t="shared" si="53"/>
        <v>#REF!</v>
      </c>
      <c r="K188" s="348" t="e">
        <f t="shared" si="53"/>
        <v>#REF!</v>
      </c>
      <c r="L188" s="348" t="e">
        <f t="shared" si="53"/>
        <v>#REF!</v>
      </c>
      <c r="M188" s="348" t="e">
        <f t="shared" si="53"/>
        <v>#REF!</v>
      </c>
      <c r="N188" s="348" t="e">
        <f t="shared" si="53"/>
        <v>#REF!</v>
      </c>
      <c r="O188" s="348"/>
      <c r="P188" s="348"/>
      <c r="Q188" s="348"/>
      <c r="R188" s="348"/>
    </row>
    <row r="189" spans="1:18" ht="16.5" customHeight="1" x14ac:dyDescent="0.25">
      <c r="A189" s="350"/>
      <c r="B189" s="319"/>
      <c r="C189" s="319"/>
      <c r="D189" s="319"/>
      <c r="E189" s="319"/>
      <c r="F189" s="319"/>
      <c r="G189" s="319"/>
      <c r="H189" s="319">
        <f t="shared" ref="H189:N189" si="54">SUM(H151+H141+H109)</f>
        <v>72791</v>
      </c>
      <c r="I189" s="319">
        <f t="shared" si="54"/>
        <v>0</v>
      </c>
      <c r="J189" s="319">
        <f t="shared" si="54"/>
        <v>0</v>
      </c>
      <c r="K189" s="319">
        <f t="shared" si="54"/>
        <v>0</v>
      </c>
      <c r="L189" s="319">
        <f t="shared" si="54"/>
        <v>0</v>
      </c>
      <c r="M189" s="319">
        <f t="shared" si="54"/>
        <v>0</v>
      </c>
      <c r="N189" s="319">
        <f t="shared" si="54"/>
        <v>0</v>
      </c>
      <c r="O189" s="319"/>
      <c r="P189" s="319"/>
      <c r="Q189" s="319"/>
      <c r="R189" s="319"/>
    </row>
    <row r="190" spans="1:18" s="339" customFormat="1" ht="16.5" customHeight="1" x14ac:dyDescent="0.25">
      <c r="A190" s="350"/>
      <c r="B190" s="348"/>
      <c r="C190" s="348"/>
      <c r="D190" s="348"/>
      <c r="E190" s="348"/>
      <c r="F190" s="348"/>
      <c r="G190" s="348"/>
      <c r="H190" s="348">
        <v>2145183</v>
      </c>
      <c r="I190" s="348"/>
      <c r="J190" s="348" t="s">
        <v>256</v>
      </c>
      <c r="K190" s="348">
        <v>0</v>
      </c>
      <c r="L190" s="348"/>
      <c r="M190" s="348"/>
      <c r="N190" s="348"/>
      <c r="O190" s="348"/>
      <c r="P190" s="348"/>
      <c r="Q190" s="348"/>
      <c r="R190" s="348"/>
    </row>
    <row r="191" spans="1:18" x14ac:dyDescent="0.25">
      <c r="G191" s="344"/>
      <c r="H191" s="344"/>
      <c r="I191" s="344"/>
      <c r="J191" s="351"/>
      <c r="K191" s="351"/>
      <c r="L191" s="351"/>
      <c r="M191" s="351"/>
      <c r="N191" s="351"/>
      <c r="O191" s="351"/>
      <c r="P191" s="351"/>
      <c r="Q191" s="351"/>
      <c r="R191" s="351"/>
    </row>
    <row r="192" spans="1:18" x14ac:dyDescent="0.25">
      <c r="G192" s="344"/>
      <c r="H192" s="344"/>
      <c r="I192" s="344"/>
      <c r="J192" s="352"/>
      <c r="K192" s="352"/>
      <c r="L192" s="352"/>
      <c r="M192" s="353"/>
      <c r="N192" s="353"/>
      <c r="O192" s="353"/>
      <c r="P192" s="353"/>
      <c r="Q192" s="353"/>
      <c r="R192" s="353"/>
    </row>
    <row r="193" spans="6:18" x14ac:dyDescent="0.25">
      <c r="F193" s="354"/>
      <c r="G193" s="355"/>
      <c r="H193" s="355"/>
      <c r="I193" s="355"/>
      <c r="J193" s="310"/>
      <c r="K193" s="309"/>
      <c r="L193" s="309"/>
      <c r="M193" s="310"/>
      <c r="N193" s="310"/>
      <c r="O193" s="310"/>
      <c r="P193" s="310"/>
      <c r="Q193" s="310"/>
      <c r="R193" s="310"/>
    </row>
    <row r="194" spans="6:18" x14ac:dyDescent="0.25">
      <c r="G194" s="356"/>
      <c r="H194" s="355"/>
      <c r="I194" s="355"/>
      <c r="J194" s="310"/>
      <c r="K194" s="309"/>
      <c r="L194" s="309"/>
      <c r="M194" s="310"/>
      <c r="N194" s="310"/>
      <c r="O194" s="310"/>
      <c r="P194" s="310"/>
      <c r="Q194" s="310"/>
      <c r="R194" s="310"/>
    </row>
    <row r="195" spans="6:18" x14ac:dyDescent="0.25">
      <c r="G195" s="347"/>
      <c r="H195" s="347"/>
      <c r="I195" s="347"/>
      <c r="J195" s="348"/>
      <c r="K195" s="348"/>
      <c r="L195" s="348"/>
      <c r="M195" s="348"/>
      <c r="N195" s="348"/>
      <c r="O195" s="348"/>
      <c r="P195" s="348"/>
      <c r="Q195" s="348"/>
      <c r="R195" s="348"/>
    </row>
    <row r="196" spans="6:18" x14ac:dyDescent="0.25">
      <c r="G196" s="318"/>
      <c r="H196" s="318"/>
      <c r="I196" s="318"/>
      <c r="J196" s="319"/>
      <c r="K196" s="319"/>
      <c r="L196" s="319"/>
      <c r="M196" s="320"/>
      <c r="N196" s="320"/>
      <c r="O196" s="320"/>
      <c r="P196" s="320"/>
      <c r="Q196" s="320"/>
      <c r="R196" s="320"/>
    </row>
    <row r="197" spans="6:18" x14ac:dyDescent="0.25">
      <c r="G197" s="318"/>
      <c r="H197" s="318"/>
      <c r="I197" s="318"/>
      <c r="J197" s="319"/>
      <c r="K197" s="319"/>
      <c r="L197" s="319"/>
      <c r="M197" s="320"/>
      <c r="N197" s="320"/>
      <c r="O197" s="320"/>
      <c r="P197" s="320"/>
      <c r="Q197" s="320"/>
      <c r="R197" s="320"/>
    </row>
    <row r="198" spans="6:18" x14ac:dyDescent="0.25">
      <c r="G198" s="318"/>
      <c r="H198" s="318"/>
      <c r="I198" s="318"/>
      <c r="J198" s="319"/>
      <c r="K198" s="319"/>
      <c r="L198" s="319"/>
      <c r="M198" s="320"/>
      <c r="N198" s="320"/>
      <c r="O198" s="320"/>
      <c r="P198" s="320"/>
      <c r="Q198" s="320"/>
      <c r="R198" s="320"/>
    </row>
    <row r="199" spans="6:18" x14ac:dyDescent="0.25">
      <c r="G199" s="318"/>
      <c r="H199" s="318"/>
      <c r="I199" s="318"/>
      <c r="J199" s="319"/>
      <c r="K199" s="319"/>
      <c r="L199" s="319"/>
      <c r="M199" s="320"/>
      <c r="N199" s="320"/>
      <c r="O199" s="320"/>
      <c r="P199" s="320"/>
      <c r="Q199" s="320"/>
      <c r="R199" s="320"/>
    </row>
    <row r="200" spans="6:18" x14ac:dyDescent="0.25">
      <c r="G200" s="318"/>
      <c r="H200" s="318"/>
      <c r="I200" s="318"/>
      <c r="J200" s="319"/>
      <c r="K200" s="319"/>
      <c r="L200" s="319"/>
      <c r="M200" s="320"/>
      <c r="N200" s="320"/>
      <c r="O200" s="320"/>
      <c r="P200" s="320"/>
      <c r="Q200" s="320"/>
      <c r="R200" s="320"/>
    </row>
    <row r="201" spans="6:18" x14ac:dyDescent="0.25">
      <c r="G201" s="347"/>
      <c r="H201" s="347"/>
      <c r="I201" s="347"/>
      <c r="J201" s="348"/>
      <c r="K201" s="348"/>
      <c r="L201" s="348"/>
      <c r="M201" s="348"/>
      <c r="N201" s="348"/>
      <c r="O201" s="348"/>
      <c r="P201" s="348"/>
      <c r="Q201" s="348"/>
      <c r="R201" s="348"/>
    </row>
    <row r="202" spans="6:18" x14ac:dyDescent="0.25">
      <c r="G202" s="318"/>
      <c r="H202" s="318"/>
      <c r="I202" s="318"/>
      <c r="J202" s="319"/>
      <c r="K202" s="357"/>
      <c r="L202" s="357"/>
      <c r="M202" s="320"/>
      <c r="N202" s="320"/>
      <c r="O202" s="320"/>
      <c r="P202" s="320"/>
      <c r="Q202" s="320"/>
      <c r="R202" s="320"/>
    </row>
    <row r="203" spans="6:18" x14ac:dyDescent="0.25">
      <c r="G203" s="318"/>
      <c r="H203" s="318"/>
      <c r="I203" s="318"/>
      <c r="J203" s="319"/>
      <c r="K203" s="357"/>
      <c r="L203" s="357"/>
      <c r="M203" s="320"/>
      <c r="N203" s="320"/>
      <c r="O203" s="320"/>
      <c r="P203" s="320"/>
      <c r="Q203" s="320"/>
      <c r="R203" s="320"/>
    </row>
    <row r="204" spans="6:18" x14ac:dyDescent="0.25">
      <c r="G204" s="318"/>
      <c r="H204" s="318"/>
      <c r="I204" s="318"/>
      <c r="J204" s="319"/>
      <c r="K204" s="319"/>
      <c r="L204" s="319"/>
      <c r="M204" s="320"/>
      <c r="N204" s="320"/>
      <c r="O204" s="320"/>
      <c r="P204" s="320"/>
      <c r="Q204" s="320"/>
      <c r="R204" s="320"/>
    </row>
    <row r="205" spans="6:18" x14ac:dyDescent="0.25">
      <c r="G205" s="318"/>
      <c r="H205" s="318"/>
      <c r="I205" s="318"/>
      <c r="J205" s="319"/>
      <c r="K205" s="319"/>
      <c r="L205" s="319"/>
      <c r="M205" s="320"/>
      <c r="N205" s="320"/>
      <c r="O205" s="320"/>
      <c r="P205" s="320"/>
      <c r="Q205" s="320"/>
      <c r="R205" s="320"/>
    </row>
    <row r="206" spans="6:18" x14ac:dyDescent="0.25">
      <c r="G206" s="347"/>
      <c r="H206" s="347"/>
      <c r="I206" s="347"/>
      <c r="J206" s="348"/>
      <c r="K206" s="348"/>
      <c r="L206" s="348"/>
      <c r="M206" s="348"/>
      <c r="N206" s="348"/>
      <c r="O206" s="348"/>
      <c r="P206" s="348"/>
      <c r="Q206" s="348"/>
      <c r="R206" s="348"/>
    </row>
    <row r="207" spans="6:18" x14ac:dyDescent="0.25">
      <c r="G207" s="318"/>
      <c r="H207" s="318"/>
      <c r="I207" s="318"/>
      <c r="J207" s="319"/>
      <c r="K207" s="319"/>
      <c r="L207" s="319"/>
      <c r="M207" s="320"/>
      <c r="N207" s="320"/>
      <c r="O207" s="320"/>
      <c r="P207" s="320"/>
      <c r="Q207" s="320"/>
      <c r="R207" s="320"/>
    </row>
    <row r="208" spans="6:18" x14ac:dyDescent="0.25">
      <c r="G208" s="318"/>
      <c r="H208" s="318"/>
      <c r="I208" s="318"/>
      <c r="J208" s="319"/>
      <c r="K208" s="319"/>
      <c r="L208" s="319"/>
      <c r="M208" s="320"/>
      <c r="N208" s="320"/>
      <c r="O208" s="320"/>
      <c r="P208" s="320"/>
      <c r="Q208" s="320"/>
      <c r="R208" s="320"/>
    </row>
    <row r="209" spans="7:18" x14ac:dyDescent="0.25">
      <c r="G209" s="358"/>
      <c r="H209" s="347"/>
      <c r="I209" s="347"/>
      <c r="J209" s="348"/>
      <c r="K209" s="348"/>
      <c r="L209" s="348"/>
      <c r="M209" s="348"/>
      <c r="N209" s="348"/>
      <c r="O209" s="348"/>
      <c r="P209" s="348"/>
      <c r="Q209" s="348"/>
      <c r="R209" s="348"/>
    </row>
    <row r="210" spans="7:18" x14ac:dyDescent="0.25">
      <c r="G210" s="318"/>
      <c r="H210" s="318"/>
      <c r="I210" s="318"/>
      <c r="J210" s="319"/>
      <c r="K210" s="319"/>
      <c r="L210" s="319"/>
      <c r="M210" s="320"/>
      <c r="N210" s="320"/>
      <c r="O210" s="320"/>
      <c r="P210" s="320"/>
      <c r="Q210" s="320"/>
      <c r="R210" s="320"/>
    </row>
    <row r="211" spans="7:18" x14ac:dyDescent="0.25">
      <c r="G211" s="318"/>
      <c r="H211" s="318"/>
      <c r="I211" s="318"/>
      <c r="J211" s="319"/>
      <c r="K211" s="319"/>
      <c r="L211" s="319"/>
      <c r="M211" s="320"/>
      <c r="N211" s="320"/>
      <c r="O211" s="320"/>
      <c r="P211" s="320"/>
      <c r="Q211" s="320"/>
      <c r="R211" s="320"/>
    </row>
    <row r="212" spans="7:18" x14ac:dyDescent="0.25">
      <c r="G212" s="318"/>
      <c r="H212" s="318"/>
      <c r="I212" s="359"/>
      <c r="J212" s="319"/>
      <c r="K212" s="319"/>
      <c r="L212" s="319"/>
      <c r="M212" s="320"/>
      <c r="N212" s="320"/>
      <c r="O212" s="320"/>
      <c r="P212" s="320"/>
      <c r="Q212" s="320"/>
      <c r="R212" s="320"/>
    </row>
    <row r="213" spans="7:18" x14ac:dyDescent="0.25">
      <c r="G213" s="318"/>
      <c r="H213" s="318"/>
      <c r="I213" s="318"/>
      <c r="J213" s="319"/>
      <c r="K213" s="357"/>
      <c r="L213" s="357"/>
      <c r="M213" s="320"/>
      <c r="N213" s="320"/>
      <c r="O213" s="320"/>
      <c r="P213" s="320"/>
      <c r="Q213" s="320"/>
      <c r="R213" s="320"/>
    </row>
    <row r="214" spans="7:18" x14ac:dyDescent="0.25">
      <c r="G214" s="318"/>
      <c r="H214" s="318"/>
      <c r="I214" s="318"/>
      <c r="J214" s="319"/>
      <c r="K214" s="319"/>
      <c r="L214" s="319"/>
      <c r="M214" s="320"/>
      <c r="N214" s="320"/>
      <c r="O214" s="320"/>
      <c r="P214" s="320"/>
      <c r="Q214" s="320"/>
      <c r="R214" s="320"/>
    </row>
    <row r="215" spans="7:18" x14ac:dyDescent="0.25">
      <c r="G215" s="347"/>
      <c r="H215" s="347"/>
      <c r="I215" s="347"/>
      <c r="J215" s="348"/>
      <c r="K215" s="348"/>
      <c r="L215" s="348"/>
      <c r="M215" s="348"/>
      <c r="N215" s="348"/>
      <c r="O215" s="348"/>
      <c r="P215" s="348"/>
      <c r="Q215" s="348"/>
      <c r="R215" s="348"/>
    </row>
    <row r="216" spans="7:18" x14ac:dyDescent="0.25">
      <c r="G216" s="318"/>
      <c r="H216" s="318"/>
      <c r="I216" s="359"/>
      <c r="J216" s="319"/>
      <c r="K216" s="319"/>
      <c r="L216" s="319"/>
      <c r="M216" s="320"/>
      <c r="N216" s="320"/>
      <c r="O216" s="320"/>
      <c r="P216" s="320"/>
      <c r="Q216" s="320"/>
      <c r="R216" s="320"/>
    </row>
    <row r="217" spans="7:18" x14ac:dyDescent="0.25">
      <c r="G217" s="318"/>
      <c r="H217" s="318"/>
      <c r="I217" s="359"/>
      <c r="J217" s="319"/>
      <c r="K217" s="319"/>
      <c r="L217" s="319"/>
      <c r="M217" s="320"/>
      <c r="N217" s="320"/>
      <c r="O217" s="320"/>
      <c r="P217" s="320"/>
      <c r="Q217" s="320"/>
      <c r="R217" s="320"/>
    </row>
    <row r="218" spans="7:18" x14ac:dyDescent="0.25">
      <c r="G218" s="318"/>
      <c r="H218" s="318"/>
      <c r="I218" s="359"/>
      <c r="J218" s="319"/>
      <c r="K218" s="319"/>
      <c r="L218" s="319"/>
      <c r="M218" s="320"/>
      <c r="N218" s="320"/>
      <c r="O218" s="320"/>
      <c r="P218" s="320"/>
      <c r="Q218" s="320"/>
      <c r="R218" s="320"/>
    </row>
    <row r="219" spans="7:18" x14ac:dyDescent="0.25">
      <c r="G219" s="318"/>
      <c r="H219" s="318"/>
      <c r="I219" s="359"/>
      <c r="J219" s="319"/>
      <c r="K219" s="319"/>
      <c r="L219" s="319"/>
      <c r="M219" s="320"/>
      <c r="N219" s="320"/>
      <c r="O219" s="320"/>
      <c r="P219" s="320"/>
      <c r="Q219" s="320"/>
      <c r="R219" s="320"/>
    </row>
    <row r="220" spans="7:18" x14ac:dyDescent="0.25">
      <c r="G220" s="318"/>
      <c r="H220" s="318"/>
      <c r="I220" s="359"/>
      <c r="J220" s="319"/>
      <c r="K220" s="319"/>
      <c r="L220" s="319"/>
      <c r="M220" s="320"/>
      <c r="N220" s="320"/>
      <c r="O220" s="320"/>
      <c r="P220" s="320"/>
      <c r="Q220" s="320"/>
      <c r="R220" s="320"/>
    </row>
    <row r="221" spans="7:18" x14ac:dyDescent="0.25">
      <c r="G221" s="318"/>
      <c r="H221" s="318"/>
      <c r="I221" s="359"/>
      <c r="J221" s="319"/>
      <c r="K221" s="319"/>
      <c r="L221" s="319"/>
      <c r="M221" s="320"/>
      <c r="N221" s="320"/>
      <c r="O221" s="320"/>
      <c r="P221" s="320"/>
      <c r="Q221" s="320"/>
      <c r="R221" s="320"/>
    </row>
    <row r="222" spans="7:18" x14ac:dyDescent="0.25">
      <c r="G222" s="318"/>
      <c r="H222" s="318"/>
      <c r="I222" s="359"/>
      <c r="J222" s="319"/>
      <c r="K222" s="319"/>
      <c r="L222" s="319"/>
      <c r="M222" s="320"/>
      <c r="N222" s="320"/>
      <c r="O222" s="320"/>
      <c r="P222" s="320"/>
      <c r="Q222" s="320"/>
      <c r="R222" s="320"/>
    </row>
    <row r="223" spans="7:18" x14ac:dyDescent="0.25">
      <c r="G223" s="347"/>
      <c r="H223" s="347"/>
      <c r="I223" s="347"/>
      <c r="J223" s="348"/>
      <c r="K223" s="348"/>
      <c r="L223" s="348"/>
      <c r="M223" s="348"/>
      <c r="N223" s="348"/>
      <c r="O223" s="348"/>
      <c r="P223" s="348"/>
      <c r="Q223" s="348"/>
      <c r="R223" s="348"/>
    </row>
    <row r="224" spans="7:18" x14ac:dyDescent="0.25">
      <c r="G224" s="318"/>
      <c r="H224" s="318"/>
      <c r="I224" s="360"/>
      <c r="J224" s="319"/>
      <c r="K224" s="319"/>
      <c r="L224" s="319"/>
      <c r="M224" s="320"/>
      <c r="N224" s="320"/>
      <c r="O224" s="320"/>
      <c r="P224" s="320"/>
      <c r="Q224" s="320"/>
      <c r="R224" s="320"/>
    </row>
    <row r="225" spans="7:18" x14ac:dyDescent="0.25">
      <c r="G225" s="318"/>
      <c r="H225" s="318"/>
      <c r="I225" s="360"/>
      <c r="J225" s="319"/>
      <c r="K225" s="319"/>
      <c r="L225" s="319"/>
      <c r="M225" s="320"/>
      <c r="N225" s="320"/>
      <c r="O225" s="320"/>
      <c r="P225" s="320"/>
      <c r="Q225" s="320"/>
      <c r="R225" s="320"/>
    </row>
    <row r="226" spans="7:18" x14ac:dyDescent="0.25">
      <c r="G226" s="318"/>
      <c r="H226" s="318"/>
      <c r="I226" s="318"/>
      <c r="J226" s="319"/>
      <c r="K226" s="319"/>
      <c r="L226" s="319"/>
      <c r="M226" s="320"/>
      <c r="N226" s="320"/>
      <c r="O226" s="320"/>
      <c r="P226" s="320"/>
      <c r="Q226" s="320"/>
      <c r="R226" s="320"/>
    </row>
    <row r="227" spans="7:18" x14ac:dyDescent="0.25">
      <c r="G227" s="318"/>
      <c r="H227" s="318"/>
      <c r="I227" s="359"/>
      <c r="J227" s="319"/>
      <c r="K227" s="319"/>
      <c r="L227" s="319"/>
      <c r="M227" s="320"/>
      <c r="N227" s="320"/>
      <c r="O227" s="320"/>
      <c r="P227" s="320"/>
      <c r="Q227" s="320"/>
      <c r="R227" s="320"/>
    </row>
    <row r="228" spans="7:18" x14ac:dyDescent="0.25">
      <c r="G228" s="318"/>
      <c r="H228" s="318"/>
      <c r="I228" s="360"/>
      <c r="J228" s="319"/>
      <c r="K228" s="319"/>
      <c r="L228" s="319"/>
      <c r="M228" s="320"/>
      <c r="N228" s="320"/>
      <c r="O228" s="320"/>
      <c r="P228" s="320"/>
      <c r="Q228" s="320"/>
      <c r="R228" s="320"/>
    </row>
    <row r="229" spans="7:18" x14ac:dyDescent="0.25">
      <c r="G229" s="318"/>
      <c r="H229" s="318"/>
      <c r="I229" s="318"/>
      <c r="J229" s="319"/>
      <c r="K229" s="319"/>
      <c r="L229" s="319"/>
      <c r="M229" s="320"/>
      <c r="N229" s="320"/>
      <c r="O229" s="320"/>
      <c r="P229" s="320"/>
      <c r="Q229" s="320"/>
      <c r="R229" s="320"/>
    </row>
    <row r="230" spans="7:18" x14ac:dyDescent="0.25">
      <c r="G230" s="318"/>
      <c r="H230" s="318"/>
      <c r="I230" s="359"/>
      <c r="J230" s="319"/>
      <c r="K230" s="319"/>
      <c r="L230" s="319"/>
      <c r="M230" s="320"/>
      <c r="N230" s="320"/>
      <c r="O230" s="320"/>
      <c r="P230" s="320"/>
      <c r="Q230" s="320"/>
      <c r="R230" s="320"/>
    </row>
    <row r="231" spans="7:18" x14ac:dyDescent="0.25">
      <c r="G231" s="318"/>
      <c r="H231" s="318"/>
      <c r="I231" s="318"/>
      <c r="J231" s="319"/>
      <c r="K231" s="319"/>
      <c r="L231" s="319"/>
      <c r="M231" s="320"/>
      <c r="N231" s="320"/>
      <c r="O231" s="320"/>
      <c r="P231" s="320"/>
      <c r="Q231" s="320"/>
      <c r="R231" s="320"/>
    </row>
    <row r="232" spans="7:18" x14ac:dyDescent="0.25">
      <c r="G232" s="347"/>
      <c r="H232" s="347"/>
      <c r="I232" s="347"/>
      <c r="J232" s="348"/>
      <c r="K232" s="348"/>
      <c r="L232" s="348"/>
      <c r="M232" s="348"/>
      <c r="N232" s="348"/>
      <c r="O232" s="348"/>
      <c r="P232" s="348"/>
      <c r="Q232" s="348"/>
      <c r="R232" s="348"/>
    </row>
    <row r="233" spans="7:18" x14ac:dyDescent="0.25">
      <c r="G233" s="318"/>
      <c r="H233" s="318"/>
      <c r="I233" s="318"/>
      <c r="J233" s="319"/>
      <c r="K233" s="319"/>
      <c r="L233" s="319"/>
      <c r="M233" s="320"/>
      <c r="N233" s="320"/>
      <c r="O233" s="320"/>
      <c r="P233" s="320"/>
      <c r="Q233" s="320"/>
      <c r="R233" s="320"/>
    </row>
    <row r="234" spans="7:18" x14ac:dyDescent="0.25">
      <c r="G234" s="318"/>
      <c r="H234" s="318"/>
      <c r="I234" s="361"/>
      <c r="J234" s="319"/>
      <c r="K234" s="319"/>
      <c r="L234" s="319"/>
      <c r="M234" s="320"/>
      <c r="N234" s="320"/>
      <c r="O234" s="320"/>
      <c r="P234" s="320"/>
      <c r="Q234" s="320"/>
      <c r="R234" s="320"/>
    </row>
    <row r="235" spans="7:18" x14ac:dyDescent="0.25">
      <c r="G235" s="318"/>
      <c r="H235" s="318"/>
      <c r="I235" s="361"/>
      <c r="J235" s="319"/>
      <c r="K235" s="319"/>
      <c r="L235" s="319"/>
      <c r="M235" s="320"/>
      <c r="N235" s="320"/>
      <c r="O235" s="320"/>
      <c r="P235" s="320"/>
      <c r="Q235" s="320"/>
      <c r="R235" s="320"/>
    </row>
    <row r="236" spans="7:18" x14ac:dyDescent="0.25">
      <c r="G236" s="318"/>
      <c r="H236" s="318"/>
      <c r="I236" s="361"/>
      <c r="J236" s="319"/>
      <c r="K236" s="319"/>
      <c r="L236" s="319"/>
      <c r="M236" s="320"/>
      <c r="N236" s="320"/>
      <c r="O236" s="320"/>
      <c r="P236" s="320"/>
      <c r="Q236" s="320"/>
      <c r="R236" s="320"/>
    </row>
    <row r="237" spans="7:18" x14ac:dyDescent="0.25">
      <c r="G237" s="318"/>
      <c r="H237" s="318"/>
      <c r="I237" s="362"/>
      <c r="J237" s="319"/>
      <c r="K237" s="319"/>
      <c r="L237" s="319"/>
      <c r="M237" s="320"/>
      <c r="N237" s="320"/>
      <c r="O237" s="320"/>
      <c r="P237" s="320"/>
      <c r="Q237" s="320"/>
      <c r="R237" s="320"/>
    </row>
    <row r="238" spans="7:18" x14ac:dyDescent="0.25">
      <c r="G238" s="318"/>
      <c r="H238" s="318"/>
      <c r="I238" s="363"/>
      <c r="J238" s="319"/>
      <c r="K238" s="319"/>
      <c r="L238" s="319"/>
      <c r="M238" s="320"/>
      <c r="N238" s="320"/>
      <c r="O238" s="320"/>
      <c r="P238" s="320"/>
      <c r="Q238" s="320"/>
      <c r="R238" s="320"/>
    </row>
    <row r="239" spans="7:18" x14ac:dyDescent="0.25">
      <c r="G239" s="318"/>
      <c r="H239" s="318"/>
      <c r="I239" s="363"/>
      <c r="J239" s="319"/>
      <c r="K239" s="319"/>
      <c r="L239" s="319"/>
      <c r="M239" s="320"/>
      <c r="N239" s="320"/>
      <c r="O239" s="320"/>
      <c r="P239" s="320"/>
      <c r="Q239" s="320"/>
      <c r="R239" s="320"/>
    </row>
    <row r="240" spans="7:18" x14ac:dyDescent="0.25">
      <c r="G240" s="318"/>
      <c r="H240" s="318"/>
      <c r="I240" s="318"/>
      <c r="J240" s="319"/>
      <c r="K240" s="319"/>
      <c r="L240" s="319"/>
      <c r="M240" s="320"/>
      <c r="N240" s="320"/>
      <c r="O240" s="320"/>
      <c r="P240" s="320"/>
      <c r="Q240" s="320"/>
      <c r="R240" s="320"/>
    </row>
    <row r="241" spans="7:18" x14ac:dyDescent="0.25">
      <c r="G241" s="318"/>
      <c r="H241" s="318"/>
      <c r="I241" s="364"/>
      <c r="J241" s="319"/>
      <c r="K241" s="319"/>
      <c r="L241" s="319"/>
      <c r="M241" s="320"/>
      <c r="N241" s="320"/>
      <c r="O241" s="320"/>
      <c r="P241" s="320"/>
      <c r="Q241" s="320"/>
      <c r="R241" s="320"/>
    </row>
    <row r="242" spans="7:18" x14ac:dyDescent="0.25">
      <c r="G242" s="318"/>
      <c r="H242" s="318"/>
      <c r="I242" s="364"/>
      <c r="J242" s="319"/>
      <c r="K242" s="319"/>
      <c r="L242" s="319"/>
      <c r="M242" s="320"/>
      <c r="N242" s="320"/>
      <c r="O242" s="320"/>
      <c r="P242" s="320"/>
      <c r="Q242" s="320"/>
      <c r="R242" s="320"/>
    </row>
    <row r="243" spans="7:18" x14ac:dyDescent="0.25">
      <c r="G243" s="318"/>
      <c r="H243" s="318"/>
      <c r="I243" s="364"/>
      <c r="J243" s="319"/>
      <c r="K243" s="319"/>
      <c r="L243" s="319"/>
      <c r="M243" s="320"/>
      <c r="N243" s="320"/>
      <c r="O243" s="320"/>
      <c r="P243" s="320"/>
      <c r="Q243" s="320"/>
      <c r="R243" s="320"/>
    </row>
    <row r="244" spans="7:18" x14ac:dyDescent="0.25">
      <c r="G244" s="318"/>
      <c r="H244" s="318"/>
      <c r="I244" s="364"/>
      <c r="J244" s="319"/>
      <c r="K244" s="319"/>
      <c r="L244" s="319"/>
      <c r="M244" s="320"/>
      <c r="N244" s="320"/>
      <c r="O244" s="320"/>
      <c r="P244" s="320"/>
      <c r="Q244" s="320"/>
      <c r="R244" s="320"/>
    </row>
    <row r="245" spans="7:18" x14ac:dyDescent="0.25">
      <c r="G245" s="318"/>
      <c r="H245" s="318"/>
      <c r="I245" s="364"/>
      <c r="J245" s="319"/>
      <c r="K245" s="319"/>
      <c r="L245" s="319"/>
      <c r="M245" s="320"/>
      <c r="N245" s="320"/>
      <c r="O245" s="320"/>
      <c r="P245" s="320"/>
      <c r="Q245" s="320"/>
      <c r="R245" s="320"/>
    </row>
    <row r="246" spans="7:18" x14ac:dyDescent="0.25">
      <c r="G246" s="318"/>
      <c r="H246" s="318"/>
      <c r="I246" s="364"/>
      <c r="J246" s="319"/>
      <c r="K246" s="319"/>
      <c r="L246" s="319"/>
      <c r="M246" s="320"/>
      <c r="N246" s="320"/>
      <c r="O246" s="320"/>
      <c r="P246" s="320"/>
      <c r="Q246" s="320"/>
      <c r="R246" s="320"/>
    </row>
    <row r="247" spans="7:18" x14ac:dyDescent="0.25">
      <c r="G247" s="318"/>
      <c r="H247" s="318"/>
      <c r="I247" s="364"/>
      <c r="J247" s="319"/>
      <c r="K247" s="319"/>
      <c r="L247" s="319"/>
      <c r="M247" s="320"/>
      <c r="N247" s="320"/>
      <c r="O247" s="320"/>
      <c r="P247" s="320"/>
      <c r="Q247" s="320"/>
      <c r="R247" s="320"/>
    </row>
    <row r="248" spans="7:18" x14ac:dyDescent="0.25">
      <c r="G248" s="318"/>
      <c r="H248" s="318"/>
      <c r="I248" s="364"/>
      <c r="J248" s="319"/>
      <c r="K248" s="319"/>
      <c r="L248" s="319"/>
      <c r="M248" s="320"/>
      <c r="N248" s="320"/>
      <c r="O248" s="320"/>
      <c r="P248" s="320"/>
      <c r="Q248" s="320"/>
      <c r="R248" s="320"/>
    </row>
    <row r="249" spans="7:18" x14ac:dyDescent="0.25">
      <c r="G249" s="318"/>
      <c r="H249" s="318"/>
      <c r="I249" s="365"/>
      <c r="J249" s="319"/>
      <c r="K249" s="319"/>
      <c r="L249" s="319"/>
      <c r="M249" s="320"/>
      <c r="N249" s="320"/>
      <c r="O249" s="320"/>
      <c r="P249" s="320"/>
      <c r="Q249" s="320"/>
      <c r="R249" s="320"/>
    </row>
    <row r="250" spans="7:18" x14ac:dyDescent="0.25">
      <c r="G250" s="318"/>
      <c r="H250" s="318"/>
      <c r="I250" s="318"/>
      <c r="J250" s="319"/>
      <c r="K250" s="319"/>
      <c r="L250" s="319"/>
      <c r="M250" s="320"/>
      <c r="N250" s="320"/>
      <c r="O250" s="320"/>
      <c r="P250" s="320"/>
      <c r="Q250" s="320"/>
      <c r="R250" s="320"/>
    </row>
    <row r="251" spans="7:18" x14ac:dyDescent="0.25">
      <c r="G251" s="318"/>
      <c r="H251" s="318"/>
      <c r="I251" s="364"/>
      <c r="J251" s="319"/>
      <c r="K251" s="319"/>
      <c r="L251" s="319"/>
      <c r="M251" s="320"/>
      <c r="N251" s="320"/>
      <c r="O251" s="320"/>
      <c r="P251" s="320"/>
      <c r="Q251" s="320"/>
      <c r="R251" s="320"/>
    </row>
    <row r="252" spans="7:18" x14ac:dyDescent="0.25">
      <c r="G252" s="318"/>
      <c r="H252" s="318"/>
      <c r="I252" s="364"/>
      <c r="J252" s="319"/>
      <c r="K252" s="319"/>
      <c r="L252" s="319"/>
      <c r="M252" s="320"/>
      <c r="N252" s="320"/>
      <c r="O252" s="320"/>
      <c r="P252" s="320"/>
      <c r="Q252" s="320"/>
      <c r="R252" s="320"/>
    </row>
    <row r="253" spans="7:18" x14ac:dyDescent="0.25">
      <c r="G253" s="318"/>
      <c r="H253" s="318"/>
      <c r="I253" s="364"/>
      <c r="J253" s="319"/>
      <c r="K253" s="319"/>
      <c r="L253" s="319"/>
      <c r="M253" s="320"/>
      <c r="N253" s="320"/>
      <c r="O253" s="320"/>
      <c r="P253" s="320"/>
      <c r="Q253" s="320"/>
      <c r="R253" s="320"/>
    </row>
    <row r="254" spans="7:18" x14ac:dyDescent="0.25">
      <c r="G254" s="318"/>
      <c r="H254" s="318"/>
      <c r="I254" s="364"/>
      <c r="J254" s="319"/>
      <c r="K254" s="319"/>
      <c r="L254" s="319"/>
      <c r="M254" s="320"/>
      <c r="N254" s="320"/>
      <c r="O254" s="320"/>
      <c r="P254" s="320"/>
      <c r="Q254" s="320"/>
      <c r="R254" s="320"/>
    </row>
    <row r="255" spans="7:18" x14ac:dyDescent="0.25">
      <c r="G255" s="347"/>
      <c r="H255" s="347"/>
      <c r="I255" s="347"/>
      <c r="J255" s="348"/>
      <c r="K255" s="366"/>
      <c r="L255" s="366"/>
      <c r="M255" s="366"/>
      <c r="N255" s="366"/>
      <c r="O255" s="366"/>
      <c r="P255" s="366"/>
      <c r="Q255" s="366"/>
      <c r="R255" s="366"/>
    </row>
    <row r="256" spans="7:18" x14ac:dyDescent="0.25">
      <c r="G256" s="318"/>
      <c r="H256" s="318"/>
      <c r="I256" s="318"/>
      <c r="J256" s="319"/>
      <c r="K256" s="319"/>
      <c r="L256" s="319"/>
      <c r="M256" s="320"/>
      <c r="N256" s="320"/>
      <c r="O256" s="320"/>
      <c r="P256" s="320"/>
      <c r="Q256" s="320"/>
      <c r="R256" s="320"/>
    </row>
    <row r="257" spans="7:18" x14ac:dyDescent="0.25">
      <c r="G257" s="347"/>
      <c r="H257" s="347"/>
      <c r="I257" s="347"/>
      <c r="J257" s="348"/>
      <c r="K257" s="348"/>
      <c r="L257" s="348"/>
      <c r="M257" s="348"/>
      <c r="N257" s="348"/>
      <c r="O257" s="348"/>
      <c r="P257" s="348"/>
      <c r="Q257" s="348"/>
      <c r="R257" s="348"/>
    </row>
    <row r="258" spans="7:18" x14ac:dyDescent="0.25">
      <c r="G258" s="318"/>
      <c r="H258" s="318"/>
      <c r="I258" s="318"/>
      <c r="J258" s="319"/>
      <c r="K258" s="319"/>
      <c r="L258" s="319"/>
      <c r="M258" s="320"/>
      <c r="N258" s="320"/>
      <c r="O258" s="320"/>
      <c r="P258" s="320"/>
      <c r="Q258" s="320"/>
      <c r="R258" s="320"/>
    </row>
    <row r="259" spans="7:18" x14ac:dyDescent="0.25">
      <c r="G259" s="318"/>
      <c r="H259" s="318"/>
      <c r="I259" s="318"/>
      <c r="J259" s="319"/>
      <c r="K259" s="319"/>
      <c r="L259" s="319"/>
      <c r="M259" s="320"/>
      <c r="N259" s="320"/>
      <c r="O259" s="320"/>
      <c r="P259" s="320"/>
      <c r="Q259" s="320"/>
      <c r="R259" s="320"/>
    </row>
    <row r="260" spans="7:18" x14ac:dyDescent="0.25">
      <c r="G260" s="318"/>
      <c r="H260" s="318"/>
      <c r="I260" s="367"/>
      <c r="J260" s="319"/>
      <c r="K260" s="319"/>
      <c r="L260" s="319"/>
      <c r="M260" s="320"/>
      <c r="N260" s="320"/>
      <c r="O260" s="320"/>
      <c r="P260" s="320"/>
      <c r="Q260" s="320"/>
      <c r="R260" s="320"/>
    </row>
    <row r="261" spans="7:18" x14ac:dyDescent="0.25">
      <c r="G261" s="318"/>
      <c r="H261" s="318"/>
      <c r="I261" s="318"/>
      <c r="J261" s="319"/>
      <c r="K261" s="319"/>
      <c r="L261" s="319"/>
      <c r="M261" s="320"/>
      <c r="N261" s="320"/>
      <c r="O261" s="320"/>
      <c r="P261" s="320"/>
      <c r="Q261" s="320"/>
      <c r="R261" s="320"/>
    </row>
    <row r="262" spans="7:18" x14ac:dyDescent="0.25">
      <c r="G262" s="318"/>
      <c r="H262" s="318"/>
      <c r="I262" s="318"/>
      <c r="J262" s="319"/>
      <c r="K262" s="319"/>
      <c r="L262" s="319"/>
      <c r="M262" s="320"/>
      <c r="N262" s="320"/>
      <c r="O262" s="320"/>
      <c r="P262" s="320"/>
      <c r="Q262" s="320"/>
      <c r="R262" s="320"/>
    </row>
    <row r="263" spans="7:18" x14ac:dyDescent="0.25">
      <c r="G263" s="318"/>
      <c r="H263" s="318"/>
      <c r="I263" s="318"/>
      <c r="J263" s="319"/>
      <c r="K263" s="319"/>
      <c r="L263" s="319"/>
      <c r="M263" s="320"/>
      <c r="N263" s="320"/>
      <c r="O263" s="320"/>
      <c r="P263" s="320"/>
      <c r="Q263" s="320"/>
      <c r="R263" s="320"/>
    </row>
    <row r="264" spans="7:18" x14ac:dyDescent="0.25">
      <c r="G264" s="347"/>
      <c r="H264" s="347"/>
      <c r="I264" s="347"/>
      <c r="J264" s="348"/>
      <c r="K264" s="366"/>
      <c r="L264" s="366"/>
      <c r="M264" s="366"/>
      <c r="N264" s="366"/>
      <c r="O264" s="366"/>
      <c r="P264" s="366"/>
      <c r="Q264" s="366"/>
      <c r="R264" s="366"/>
    </row>
    <row r="265" spans="7:18" x14ac:dyDescent="0.25">
      <c r="G265" s="318"/>
      <c r="H265" s="318"/>
      <c r="I265" s="318"/>
      <c r="J265" s="319"/>
      <c r="K265" s="319"/>
      <c r="L265" s="319"/>
      <c r="M265" s="320"/>
      <c r="N265" s="320"/>
      <c r="O265" s="320"/>
      <c r="P265" s="320"/>
      <c r="Q265" s="320"/>
      <c r="R265" s="320"/>
    </row>
    <row r="266" spans="7:18" x14ac:dyDescent="0.25">
      <c r="G266" s="318"/>
      <c r="H266" s="318"/>
      <c r="I266" s="318"/>
      <c r="J266" s="319"/>
      <c r="K266" s="319"/>
      <c r="L266" s="319"/>
      <c r="M266" s="320"/>
      <c r="N266" s="320"/>
      <c r="O266" s="320"/>
      <c r="P266" s="320"/>
      <c r="Q266" s="320"/>
      <c r="R266" s="320"/>
    </row>
    <row r="267" spans="7:18" x14ac:dyDescent="0.25">
      <c r="G267" s="318"/>
      <c r="H267" s="318"/>
      <c r="I267" s="318"/>
      <c r="J267" s="319"/>
      <c r="K267" s="319"/>
      <c r="L267" s="319"/>
      <c r="M267" s="320"/>
      <c r="N267" s="320"/>
      <c r="O267" s="320"/>
      <c r="P267" s="320"/>
      <c r="Q267" s="320"/>
      <c r="R267" s="320"/>
    </row>
    <row r="268" spans="7:18" x14ac:dyDescent="0.25">
      <c r="G268" s="318"/>
      <c r="H268" s="318"/>
      <c r="I268" s="318"/>
      <c r="J268" s="319"/>
      <c r="K268" s="319"/>
      <c r="L268" s="319"/>
      <c r="M268" s="320"/>
      <c r="N268" s="320"/>
      <c r="O268" s="320"/>
      <c r="P268" s="320"/>
      <c r="Q268" s="320"/>
      <c r="R268" s="320"/>
    </row>
    <row r="269" spans="7:18" x14ac:dyDescent="0.25">
      <c r="G269" s="358"/>
      <c r="H269" s="368"/>
      <c r="I269" s="358"/>
      <c r="J269" s="348"/>
      <c r="K269" s="348"/>
      <c r="L269" s="348"/>
      <c r="M269" s="348"/>
      <c r="N269" s="348"/>
      <c r="O269" s="348"/>
      <c r="P269" s="348"/>
      <c r="Q269" s="348"/>
      <c r="R269" s="348"/>
    </row>
    <row r="270" spans="7:18" x14ac:dyDescent="0.25">
      <c r="G270" s="318"/>
      <c r="H270" s="318"/>
      <c r="I270" s="318"/>
      <c r="J270" s="319"/>
      <c r="K270" s="319"/>
      <c r="L270" s="319"/>
      <c r="M270" s="320"/>
      <c r="N270" s="320"/>
      <c r="O270" s="320"/>
      <c r="P270" s="320"/>
      <c r="Q270" s="320"/>
      <c r="R270" s="320"/>
    </row>
    <row r="271" spans="7:18" x14ac:dyDescent="0.25">
      <c r="G271" s="347"/>
      <c r="H271" s="347"/>
      <c r="I271" s="347"/>
      <c r="J271" s="348"/>
      <c r="K271" s="366"/>
      <c r="L271" s="366"/>
      <c r="M271" s="366"/>
      <c r="N271" s="366"/>
      <c r="O271" s="366"/>
      <c r="P271" s="366"/>
      <c r="Q271" s="366"/>
      <c r="R271" s="366"/>
    </row>
    <row r="272" spans="7:18" x14ac:dyDescent="0.25">
      <c r="G272" s="318"/>
      <c r="H272" s="318"/>
      <c r="I272" s="318"/>
      <c r="J272" s="319"/>
      <c r="K272" s="319"/>
      <c r="L272" s="319"/>
      <c r="M272" s="320"/>
      <c r="N272" s="320"/>
      <c r="O272" s="320"/>
      <c r="P272" s="320"/>
      <c r="Q272" s="320"/>
      <c r="R272" s="320"/>
    </row>
    <row r="273" spans="7:18" x14ac:dyDescent="0.25">
      <c r="G273" s="318"/>
      <c r="H273" s="318"/>
      <c r="I273" s="318"/>
      <c r="J273" s="319"/>
      <c r="K273" s="319"/>
      <c r="L273" s="319"/>
      <c r="M273" s="320"/>
      <c r="N273" s="320"/>
      <c r="O273" s="320"/>
      <c r="P273" s="320"/>
      <c r="Q273" s="320"/>
      <c r="R273" s="320"/>
    </row>
    <row r="274" spans="7:18" x14ac:dyDescent="0.25">
      <c r="G274" s="356"/>
      <c r="H274" s="356"/>
      <c r="I274" s="356"/>
      <c r="J274" s="369"/>
      <c r="K274" s="369"/>
      <c r="L274" s="369"/>
      <c r="M274" s="369"/>
      <c r="N274" s="369"/>
      <c r="O274" s="369"/>
      <c r="P274" s="369"/>
      <c r="Q274" s="369"/>
      <c r="R274" s="369"/>
    </row>
    <row r="275" spans="7:18" x14ac:dyDescent="0.25">
      <c r="G275" s="370"/>
      <c r="H275" s="370"/>
      <c r="I275" s="318"/>
      <c r="J275" s="319"/>
      <c r="K275" s="319"/>
      <c r="L275" s="319"/>
      <c r="M275" s="320"/>
      <c r="N275" s="320"/>
      <c r="O275" s="320"/>
      <c r="P275" s="320"/>
      <c r="Q275" s="320"/>
      <c r="R275" s="320"/>
    </row>
    <row r="276" spans="7:18" x14ac:dyDescent="0.25">
      <c r="G276" s="318"/>
      <c r="H276" s="318"/>
      <c r="I276" s="318"/>
      <c r="J276" s="319"/>
      <c r="K276" s="319"/>
      <c r="L276" s="319"/>
      <c r="M276" s="320"/>
      <c r="N276" s="320"/>
      <c r="O276" s="320"/>
      <c r="P276" s="320"/>
      <c r="Q276" s="320"/>
      <c r="R276" s="320"/>
    </row>
    <row r="277" spans="7:18" x14ac:dyDescent="0.25">
      <c r="G277" s="356"/>
      <c r="H277" s="355"/>
      <c r="I277" s="355"/>
      <c r="J277" s="309"/>
      <c r="K277" s="309"/>
      <c r="L277" s="309"/>
      <c r="M277" s="310"/>
      <c r="N277" s="310"/>
      <c r="O277" s="310"/>
      <c r="P277" s="310"/>
      <c r="Q277" s="310"/>
      <c r="R277" s="310"/>
    </row>
    <row r="278" spans="7:18" x14ac:dyDescent="0.25">
      <c r="G278" s="347"/>
      <c r="H278" s="347"/>
      <c r="I278" s="347"/>
      <c r="J278" s="348"/>
      <c r="K278" s="348"/>
      <c r="L278" s="348"/>
      <c r="M278" s="348"/>
      <c r="N278" s="348"/>
      <c r="O278" s="348"/>
      <c r="P278" s="348"/>
      <c r="Q278" s="348"/>
      <c r="R278" s="348"/>
    </row>
    <row r="279" spans="7:18" x14ac:dyDescent="0.25">
      <c r="G279" s="347"/>
      <c r="H279" s="347"/>
      <c r="I279" s="322"/>
      <c r="J279" s="348"/>
      <c r="K279" s="371"/>
      <c r="L279" s="371"/>
      <c r="M279" s="371"/>
      <c r="N279" s="371"/>
      <c r="O279" s="371"/>
      <c r="P279" s="371"/>
      <c r="Q279" s="371"/>
      <c r="R279" s="371"/>
    </row>
    <row r="280" spans="7:18" x14ac:dyDescent="0.25">
      <c r="G280" s="347"/>
      <c r="H280" s="347"/>
      <c r="I280" s="326"/>
      <c r="J280" s="372"/>
      <c r="K280" s="371"/>
      <c r="L280" s="371"/>
      <c r="M280" s="371"/>
      <c r="N280" s="371"/>
      <c r="O280" s="371"/>
      <c r="P280" s="371"/>
      <c r="Q280" s="371"/>
      <c r="R280" s="371"/>
    </row>
    <row r="281" spans="7:18" x14ac:dyDescent="0.25">
      <c r="G281" s="322"/>
      <c r="H281" s="322"/>
      <c r="I281" s="373"/>
      <c r="J281" s="343"/>
      <c r="K281" s="324"/>
      <c r="L281" s="324"/>
      <c r="M281" s="324"/>
      <c r="N281" s="324"/>
      <c r="O281" s="324"/>
      <c r="P281" s="324"/>
      <c r="Q281" s="324"/>
      <c r="R281" s="324"/>
    </row>
    <row r="282" spans="7:18" x14ac:dyDescent="0.25">
      <c r="G282" s="318"/>
      <c r="H282" s="318"/>
      <c r="I282" s="318"/>
      <c r="J282" s="319"/>
      <c r="K282" s="319"/>
      <c r="L282" s="319"/>
      <c r="M282" s="320"/>
      <c r="N282" s="320"/>
      <c r="O282" s="320"/>
      <c r="P282" s="320"/>
      <c r="Q282" s="320"/>
      <c r="R282" s="320"/>
    </row>
    <row r="283" spans="7:18" x14ac:dyDescent="0.25">
      <c r="G283" s="318"/>
      <c r="H283" s="318"/>
      <c r="I283" s="318"/>
      <c r="J283" s="319"/>
      <c r="K283" s="319"/>
      <c r="L283" s="319"/>
      <c r="M283" s="320"/>
      <c r="N283" s="320"/>
      <c r="O283" s="320"/>
      <c r="P283" s="320"/>
      <c r="Q283" s="320"/>
      <c r="R283" s="320"/>
    </row>
    <row r="284" spans="7:18" x14ac:dyDescent="0.25">
      <c r="G284" s="322"/>
      <c r="H284" s="322"/>
      <c r="I284" s="373"/>
      <c r="J284" s="319"/>
      <c r="K284" s="319"/>
      <c r="L284" s="319"/>
      <c r="M284" s="319"/>
      <c r="N284" s="319"/>
      <c r="O284" s="319"/>
      <c r="P284" s="319"/>
      <c r="Q284" s="319"/>
      <c r="R284" s="319"/>
    </row>
    <row r="285" spans="7:18" x14ac:dyDescent="0.25">
      <c r="G285" s="318"/>
      <c r="H285" s="318"/>
      <c r="I285" s="318"/>
      <c r="J285" s="319"/>
      <c r="K285" s="319"/>
      <c r="L285" s="319"/>
      <c r="M285" s="320"/>
      <c r="N285" s="320"/>
      <c r="O285" s="320"/>
      <c r="P285" s="320"/>
      <c r="Q285" s="320"/>
      <c r="R285" s="320"/>
    </row>
    <row r="286" spans="7:18" x14ac:dyDescent="0.25">
      <c r="G286" s="318"/>
      <c r="H286" s="318"/>
      <c r="I286" s="318"/>
      <c r="J286" s="319"/>
      <c r="K286" s="319"/>
      <c r="L286" s="319"/>
      <c r="M286" s="320"/>
      <c r="N286" s="320"/>
      <c r="O286" s="320"/>
      <c r="P286" s="320"/>
      <c r="Q286" s="320"/>
      <c r="R286" s="320"/>
    </row>
    <row r="287" spans="7:18" x14ac:dyDescent="0.25">
      <c r="G287" s="318"/>
      <c r="H287" s="318"/>
      <c r="I287" s="318"/>
      <c r="J287" s="319"/>
      <c r="K287" s="319"/>
      <c r="L287" s="319"/>
      <c r="M287" s="320"/>
      <c r="N287" s="320"/>
      <c r="O287" s="320"/>
      <c r="P287" s="320"/>
      <c r="Q287" s="320"/>
      <c r="R287" s="320"/>
    </row>
    <row r="288" spans="7:18" x14ac:dyDescent="0.25">
      <c r="G288" s="318"/>
      <c r="H288" s="318"/>
      <c r="I288" s="318"/>
      <c r="J288" s="319"/>
      <c r="K288" s="319"/>
      <c r="L288" s="319"/>
      <c r="M288" s="320"/>
      <c r="N288" s="320"/>
      <c r="O288" s="320"/>
      <c r="P288" s="320"/>
      <c r="Q288" s="320"/>
      <c r="R288" s="320"/>
    </row>
    <row r="289" spans="7:18" x14ac:dyDescent="0.25">
      <c r="G289" s="318"/>
      <c r="H289" s="318"/>
      <c r="I289" s="318"/>
      <c r="J289" s="319"/>
      <c r="K289" s="319"/>
      <c r="L289" s="319"/>
      <c r="M289" s="320"/>
      <c r="N289" s="320"/>
      <c r="O289" s="320"/>
      <c r="P289" s="320"/>
      <c r="Q289" s="320"/>
      <c r="R289" s="320"/>
    </row>
    <row r="290" spans="7:18" x14ac:dyDescent="0.25">
      <c r="G290" s="318"/>
      <c r="H290" s="318"/>
      <c r="I290" s="318"/>
      <c r="J290" s="319"/>
      <c r="K290" s="319"/>
      <c r="L290" s="319"/>
      <c r="M290" s="320"/>
      <c r="N290" s="320"/>
      <c r="O290" s="320"/>
      <c r="P290" s="320"/>
      <c r="Q290" s="320"/>
      <c r="R290" s="320"/>
    </row>
    <row r="291" spans="7:18" x14ac:dyDescent="0.25">
      <c r="G291" s="318"/>
      <c r="H291" s="318"/>
      <c r="I291" s="318"/>
      <c r="J291" s="319"/>
      <c r="K291" s="319"/>
      <c r="L291" s="319"/>
      <c r="M291" s="320"/>
      <c r="N291" s="320"/>
      <c r="O291" s="320"/>
      <c r="P291" s="320"/>
      <c r="Q291" s="320"/>
      <c r="R291" s="320"/>
    </row>
    <row r="292" spans="7:18" x14ac:dyDescent="0.25">
      <c r="G292" s="318"/>
      <c r="H292" s="318"/>
      <c r="I292" s="318"/>
      <c r="J292" s="319"/>
      <c r="K292" s="319"/>
      <c r="L292" s="319"/>
      <c r="M292" s="320"/>
      <c r="N292" s="320"/>
      <c r="O292" s="320"/>
      <c r="P292" s="320"/>
      <c r="Q292" s="320"/>
      <c r="R292" s="320"/>
    </row>
    <row r="293" spans="7:18" x14ac:dyDescent="0.25">
      <c r="G293" s="318"/>
      <c r="H293" s="318"/>
      <c r="I293" s="318"/>
      <c r="J293" s="319"/>
      <c r="K293" s="319"/>
      <c r="L293" s="319"/>
      <c r="M293" s="320"/>
      <c r="N293" s="320"/>
      <c r="O293" s="320"/>
      <c r="P293" s="320"/>
      <c r="Q293" s="320"/>
      <c r="R293" s="320"/>
    </row>
    <row r="294" spans="7:18" x14ac:dyDescent="0.25">
      <c r="G294" s="318"/>
      <c r="H294" s="318"/>
      <c r="I294" s="318"/>
      <c r="J294" s="319"/>
      <c r="K294" s="319"/>
      <c r="L294" s="319"/>
      <c r="M294" s="320"/>
      <c r="N294" s="320"/>
      <c r="O294" s="320"/>
      <c r="P294" s="320"/>
      <c r="Q294" s="320"/>
      <c r="R294" s="320"/>
    </row>
    <row r="295" spans="7:18" x14ac:dyDescent="0.25">
      <c r="G295" s="318"/>
      <c r="H295" s="318"/>
      <c r="I295" s="359"/>
      <c r="J295" s="319"/>
      <c r="K295" s="319"/>
      <c r="L295" s="319"/>
      <c r="M295" s="320"/>
      <c r="N295" s="320"/>
      <c r="O295" s="320"/>
      <c r="P295" s="320"/>
      <c r="Q295" s="320"/>
      <c r="R295" s="320"/>
    </row>
    <row r="296" spans="7:18" x14ac:dyDescent="0.25">
      <c r="G296" s="318"/>
      <c r="H296" s="318"/>
      <c r="I296" s="359"/>
      <c r="J296" s="319"/>
      <c r="K296" s="319"/>
      <c r="L296" s="319"/>
      <c r="M296" s="320"/>
      <c r="N296" s="320"/>
      <c r="O296" s="320"/>
      <c r="P296" s="320"/>
      <c r="Q296" s="320"/>
      <c r="R296" s="320"/>
    </row>
    <row r="297" spans="7:18" x14ac:dyDescent="0.25">
      <c r="G297" s="318"/>
      <c r="H297" s="318"/>
      <c r="I297" s="374"/>
      <c r="J297" s="319"/>
      <c r="K297" s="319"/>
      <c r="L297" s="319"/>
      <c r="M297" s="320"/>
      <c r="N297" s="320"/>
      <c r="O297" s="320"/>
      <c r="P297" s="320"/>
      <c r="Q297" s="320"/>
      <c r="R297" s="320"/>
    </row>
    <row r="298" spans="7:18" x14ac:dyDescent="0.25">
      <c r="G298" s="318"/>
      <c r="H298" s="318"/>
      <c r="I298" s="359"/>
      <c r="J298" s="319"/>
      <c r="K298" s="319"/>
      <c r="L298" s="319"/>
      <c r="M298" s="320"/>
      <c r="N298" s="320"/>
      <c r="O298" s="320"/>
      <c r="P298" s="320"/>
      <c r="Q298" s="320"/>
      <c r="R298" s="320"/>
    </row>
    <row r="299" spans="7:18" x14ac:dyDescent="0.25">
      <c r="G299" s="318"/>
      <c r="H299" s="318"/>
      <c r="I299" s="375"/>
      <c r="J299" s="319"/>
      <c r="K299" s="319"/>
      <c r="L299" s="319"/>
      <c r="M299" s="320"/>
      <c r="N299" s="320"/>
      <c r="O299" s="320"/>
      <c r="P299" s="320"/>
      <c r="Q299" s="320"/>
      <c r="R299" s="320"/>
    </row>
    <row r="300" spans="7:18" x14ac:dyDescent="0.25">
      <c r="G300" s="318"/>
      <c r="H300" s="318"/>
      <c r="I300" s="363"/>
      <c r="J300" s="319"/>
      <c r="K300" s="319"/>
      <c r="L300" s="319"/>
      <c r="M300" s="320"/>
      <c r="N300" s="320"/>
      <c r="O300" s="320"/>
      <c r="P300" s="320"/>
      <c r="Q300" s="320"/>
      <c r="R300" s="320"/>
    </row>
    <row r="301" spans="7:18" x14ac:dyDescent="0.25">
      <c r="G301" s="318"/>
      <c r="H301" s="318"/>
      <c r="I301" s="318"/>
      <c r="J301" s="319"/>
      <c r="K301" s="319"/>
      <c r="L301" s="319"/>
      <c r="M301" s="320"/>
      <c r="N301" s="320"/>
      <c r="O301" s="320"/>
      <c r="P301" s="320"/>
      <c r="Q301" s="320"/>
      <c r="R301" s="320"/>
    </row>
    <row r="302" spans="7:18" x14ac:dyDescent="0.25">
      <c r="G302" s="318"/>
      <c r="H302" s="318"/>
      <c r="I302" s="318"/>
      <c r="J302" s="319"/>
      <c r="K302" s="319"/>
      <c r="L302" s="319"/>
      <c r="M302" s="320"/>
      <c r="N302" s="320"/>
      <c r="O302" s="320"/>
      <c r="P302" s="320"/>
      <c r="Q302" s="320"/>
      <c r="R302" s="320"/>
    </row>
    <row r="303" spans="7:18" x14ac:dyDescent="0.25">
      <c r="G303" s="318"/>
      <c r="H303" s="318"/>
      <c r="I303" s="318"/>
      <c r="J303" s="319"/>
      <c r="K303" s="319"/>
      <c r="L303" s="319"/>
      <c r="M303" s="320"/>
      <c r="N303" s="320"/>
      <c r="O303" s="320"/>
      <c r="P303" s="320"/>
      <c r="Q303" s="320"/>
      <c r="R303" s="320"/>
    </row>
    <row r="304" spans="7:18" x14ac:dyDescent="0.25">
      <c r="G304" s="318"/>
      <c r="H304" s="318"/>
      <c r="I304" s="318"/>
      <c r="J304" s="319"/>
      <c r="K304" s="319"/>
      <c r="L304" s="319"/>
      <c r="M304" s="320"/>
      <c r="N304" s="320"/>
      <c r="O304" s="320"/>
      <c r="P304" s="320"/>
      <c r="Q304" s="320"/>
      <c r="R304" s="320"/>
    </row>
    <row r="305" spans="7:18" x14ac:dyDescent="0.25">
      <c r="G305" s="318"/>
      <c r="H305" s="318"/>
      <c r="I305" s="318"/>
      <c r="J305" s="319"/>
      <c r="K305" s="319"/>
      <c r="L305" s="319"/>
      <c r="M305" s="320"/>
      <c r="N305" s="320"/>
      <c r="O305" s="320"/>
      <c r="P305" s="320"/>
      <c r="Q305" s="320"/>
      <c r="R305" s="320"/>
    </row>
    <row r="306" spans="7:18" x14ac:dyDescent="0.25">
      <c r="G306" s="344"/>
      <c r="H306" s="344"/>
      <c r="I306" s="344"/>
      <c r="J306" s="319"/>
      <c r="K306" s="319"/>
      <c r="L306" s="319"/>
      <c r="M306" s="320"/>
      <c r="N306" s="320"/>
      <c r="O306" s="320"/>
      <c r="P306" s="320"/>
      <c r="Q306" s="320"/>
      <c r="R306" s="320"/>
    </row>
    <row r="307" spans="7:18" x14ac:dyDescent="0.25">
      <c r="G307" s="344"/>
      <c r="H307" s="344"/>
      <c r="I307" s="344"/>
      <c r="J307" s="319"/>
      <c r="K307" s="319"/>
      <c r="L307" s="319"/>
      <c r="M307" s="320"/>
      <c r="N307" s="320"/>
      <c r="O307" s="320"/>
      <c r="P307" s="320"/>
      <c r="Q307" s="320"/>
      <c r="R307" s="320"/>
    </row>
    <row r="308" spans="7:18" x14ac:dyDescent="0.25">
      <c r="G308" s="344"/>
      <c r="H308" s="344"/>
      <c r="I308" s="344"/>
      <c r="J308" s="319"/>
      <c r="K308" s="319"/>
      <c r="L308" s="319"/>
      <c r="M308" s="320"/>
      <c r="N308" s="320"/>
      <c r="O308" s="320"/>
      <c r="P308" s="320"/>
      <c r="Q308" s="320"/>
      <c r="R308" s="320"/>
    </row>
    <row r="309" spans="7:18" x14ac:dyDescent="0.25">
      <c r="G309" s="344"/>
      <c r="H309" s="344"/>
      <c r="I309" s="344"/>
      <c r="J309" s="319"/>
      <c r="K309" s="319"/>
      <c r="L309" s="319"/>
      <c r="M309" s="320"/>
      <c r="N309" s="320"/>
      <c r="O309" s="320"/>
      <c r="P309" s="320"/>
      <c r="Q309" s="320"/>
      <c r="R309" s="320"/>
    </row>
    <row r="310" spans="7:18" x14ac:dyDescent="0.25">
      <c r="G310" s="344"/>
      <c r="H310" s="344"/>
      <c r="I310" s="344"/>
      <c r="J310" s="319"/>
      <c r="K310" s="319"/>
      <c r="L310" s="319"/>
      <c r="M310" s="320"/>
      <c r="N310" s="320"/>
      <c r="O310" s="320"/>
      <c r="P310" s="320"/>
      <c r="Q310" s="320"/>
      <c r="R310" s="320"/>
    </row>
    <row r="311" spans="7:18" x14ac:dyDescent="0.25">
      <c r="G311" s="344"/>
      <c r="H311" s="344"/>
      <c r="I311" s="344"/>
      <c r="J311" s="319"/>
      <c r="K311" s="319"/>
      <c r="L311" s="319"/>
      <c r="M311" s="320"/>
      <c r="N311" s="320"/>
      <c r="O311" s="320"/>
      <c r="P311" s="320"/>
      <c r="Q311" s="320"/>
      <c r="R311" s="320"/>
    </row>
    <row r="312" spans="7:18" x14ac:dyDescent="0.25">
      <c r="G312" s="344"/>
      <c r="H312" s="344"/>
      <c r="I312" s="344"/>
      <c r="J312" s="319"/>
      <c r="K312" s="319"/>
      <c r="L312" s="319"/>
      <c r="M312" s="320"/>
      <c r="N312" s="320"/>
      <c r="O312" s="320"/>
      <c r="P312" s="320"/>
      <c r="Q312" s="320"/>
      <c r="R312" s="320"/>
    </row>
    <row r="313" spans="7:18" x14ac:dyDescent="0.25">
      <c r="G313" s="356"/>
      <c r="H313" s="356"/>
      <c r="I313" s="356"/>
      <c r="J313" s="369"/>
      <c r="K313" s="369"/>
      <c r="L313" s="369"/>
      <c r="M313" s="369"/>
      <c r="N313" s="369"/>
      <c r="O313" s="369"/>
      <c r="P313" s="369"/>
      <c r="Q313" s="369"/>
      <c r="R313" s="369"/>
    </row>
    <row r="314" spans="7:18" x14ac:dyDescent="0.25">
      <c r="G314" s="318"/>
      <c r="H314" s="318"/>
      <c r="I314" s="318"/>
      <c r="J314" s="319"/>
      <c r="K314" s="319"/>
      <c r="L314" s="319"/>
      <c r="M314" s="320"/>
      <c r="N314" s="320"/>
      <c r="O314" s="320"/>
      <c r="P314" s="320"/>
      <c r="Q314" s="320"/>
      <c r="R314" s="320"/>
    </row>
    <row r="315" spans="7:18" x14ac:dyDescent="0.25">
      <c r="G315" s="356"/>
      <c r="H315" s="355"/>
      <c r="I315" s="355"/>
      <c r="J315" s="309"/>
      <c r="K315" s="309"/>
      <c r="L315" s="309"/>
      <c r="M315" s="310"/>
      <c r="N315" s="310"/>
      <c r="O315" s="310"/>
      <c r="P315" s="310"/>
      <c r="Q315" s="310"/>
      <c r="R315" s="310"/>
    </row>
    <row r="316" spans="7:18" x14ac:dyDescent="0.25">
      <c r="G316" s="347"/>
      <c r="H316" s="347"/>
      <c r="I316" s="347"/>
      <c r="J316" s="348"/>
      <c r="K316" s="348"/>
      <c r="L316" s="348"/>
      <c r="M316" s="348"/>
      <c r="N316" s="348"/>
      <c r="O316" s="348"/>
      <c r="P316" s="348"/>
      <c r="Q316" s="348"/>
      <c r="R316" s="348"/>
    </row>
    <row r="317" spans="7:18" x14ac:dyDescent="0.25">
      <c r="G317" s="322"/>
      <c r="H317" s="322"/>
      <c r="I317" s="373"/>
      <c r="J317" s="343"/>
      <c r="K317" s="324"/>
      <c r="L317" s="324"/>
      <c r="M317" s="324"/>
      <c r="N317" s="324"/>
      <c r="O317" s="324"/>
      <c r="P317" s="324"/>
      <c r="Q317" s="324"/>
      <c r="R317" s="324"/>
    </row>
    <row r="318" spans="7:18" x14ac:dyDescent="0.25">
      <c r="G318" s="318"/>
      <c r="H318" s="318"/>
      <c r="I318" s="318"/>
      <c r="J318" s="319"/>
      <c r="K318" s="319"/>
      <c r="L318" s="319"/>
      <c r="M318" s="320"/>
      <c r="N318" s="320"/>
      <c r="O318" s="320"/>
      <c r="P318" s="320"/>
      <c r="Q318" s="320"/>
      <c r="R318" s="320"/>
    </row>
    <row r="319" spans="7:18" x14ac:dyDescent="0.25">
      <c r="G319" s="318"/>
      <c r="H319" s="318"/>
      <c r="I319" s="318"/>
      <c r="J319" s="319"/>
      <c r="K319" s="319"/>
      <c r="L319" s="319"/>
      <c r="M319" s="320"/>
      <c r="N319" s="320"/>
      <c r="O319" s="320"/>
      <c r="P319" s="320"/>
      <c r="Q319" s="320"/>
      <c r="R319" s="320"/>
    </row>
    <row r="320" spans="7:18" x14ac:dyDescent="0.25">
      <c r="G320" s="318"/>
      <c r="H320" s="318"/>
      <c r="I320" s="318"/>
      <c r="J320" s="319"/>
      <c r="K320" s="319"/>
      <c r="L320" s="319"/>
      <c r="M320" s="320"/>
      <c r="N320" s="320"/>
      <c r="O320" s="320"/>
      <c r="P320" s="320"/>
      <c r="Q320" s="320"/>
      <c r="R320" s="320"/>
    </row>
    <row r="321" spans="7:18" x14ac:dyDescent="0.25">
      <c r="G321" s="318"/>
      <c r="H321" s="318"/>
      <c r="I321" s="318"/>
      <c r="J321" s="319"/>
      <c r="K321" s="319"/>
      <c r="L321" s="319"/>
      <c r="M321" s="320"/>
      <c r="N321" s="320"/>
      <c r="O321" s="320"/>
      <c r="P321" s="320"/>
      <c r="Q321" s="320"/>
      <c r="R321" s="320"/>
    </row>
    <row r="322" spans="7:18" x14ac:dyDescent="0.25">
      <c r="G322" s="322"/>
      <c r="H322" s="322"/>
      <c r="I322" s="373"/>
      <c r="J322" s="343"/>
      <c r="K322" s="343"/>
      <c r="L322" s="343"/>
      <c r="M322" s="343"/>
      <c r="N322" s="343"/>
      <c r="O322" s="343"/>
      <c r="P322" s="343"/>
      <c r="Q322" s="343"/>
      <c r="R322" s="343"/>
    </row>
    <row r="323" spans="7:18" x14ac:dyDescent="0.25">
      <c r="G323" s="318"/>
      <c r="H323" s="318"/>
      <c r="I323" s="318"/>
      <c r="J323" s="319"/>
      <c r="K323" s="319"/>
      <c r="L323" s="319"/>
      <c r="M323" s="320"/>
      <c r="N323" s="320"/>
      <c r="O323" s="320"/>
      <c r="P323" s="320"/>
      <c r="Q323" s="320"/>
      <c r="R323" s="320"/>
    </row>
    <row r="324" spans="7:18" x14ac:dyDescent="0.25">
      <c r="G324" s="318"/>
      <c r="H324" s="318"/>
      <c r="I324" s="318"/>
      <c r="J324" s="319"/>
      <c r="K324" s="319"/>
      <c r="L324" s="319"/>
      <c r="M324" s="320"/>
      <c r="N324" s="320"/>
      <c r="O324" s="320"/>
      <c r="P324" s="320"/>
      <c r="Q324" s="320"/>
      <c r="R324" s="320"/>
    </row>
    <row r="325" spans="7:18" x14ac:dyDescent="0.25">
      <c r="G325" s="318"/>
      <c r="H325" s="318"/>
      <c r="I325" s="318"/>
      <c r="J325" s="319"/>
      <c r="K325" s="319"/>
      <c r="L325" s="319"/>
      <c r="M325" s="320"/>
      <c r="N325" s="320"/>
      <c r="O325" s="320"/>
      <c r="P325" s="320"/>
      <c r="Q325" s="320"/>
      <c r="R325" s="320"/>
    </row>
    <row r="326" spans="7:18" x14ac:dyDescent="0.25">
      <c r="G326" s="318"/>
      <c r="H326" s="318"/>
      <c r="I326" s="318"/>
      <c r="J326" s="319"/>
      <c r="K326" s="319"/>
      <c r="L326" s="319"/>
      <c r="M326" s="320"/>
      <c r="N326" s="320"/>
      <c r="O326" s="320"/>
      <c r="P326" s="320"/>
      <c r="Q326" s="320"/>
      <c r="R326" s="320"/>
    </row>
    <row r="327" spans="7:18" x14ac:dyDescent="0.25">
      <c r="G327" s="318"/>
      <c r="H327" s="318"/>
      <c r="I327" s="318"/>
      <c r="J327" s="319"/>
      <c r="K327" s="319"/>
      <c r="L327" s="319"/>
      <c r="M327" s="320"/>
      <c r="N327" s="320"/>
      <c r="O327" s="320"/>
      <c r="P327" s="320"/>
      <c r="Q327" s="320"/>
      <c r="R327" s="320"/>
    </row>
    <row r="328" spans="7:18" x14ac:dyDescent="0.25">
      <c r="G328" s="342"/>
      <c r="H328" s="342"/>
      <c r="I328" s="342"/>
      <c r="J328" s="319"/>
      <c r="K328" s="343"/>
      <c r="L328" s="343"/>
      <c r="M328" s="376"/>
      <c r="N328" s="376"/>
      <c r="O328" s="376"/>
      <c r="P328" s="376"/>
      <c r="Q328" s="376"/>
      <c r="R328" s="376"/>
    </row>
    <row r="329" spans="7:18" x14ac:dyDescent="0.25">
      <c r="G329" s="318"/>
      <c r="H329" s="318"/>
      <c r="I329" s="342"/>
      <c r="J329" s="319"/>
      <c r="K329" s="343"/>
      <c r="L329" s="343"/>
      <c r="M329" s="376"/>
      <c r="N329" s="376"/>
      <c r="O329" s="376"/>
      <c r="P329" s="376"/>
      <c r="Q329" s="376"/>
      <c r="R329" s="376"/>
    </row>
    <row r="330" spans="7:18" x14ac:dyDescent="0.25">
      <c r="G330" s="368"/>
      <c r="H330" s="368"/>
      <c r="I330" s="368"/>
      <c r="J330" s="348"/>
      <c r="K330" s="348"/>
      <c r="L330" s="348"/>
      <c r="M330" s="348"/>
      <c r="N330" s="348"/>
      <c r="O330" s="348"/>
      <c r="P330" s="348"/>
      <c r="Q330" s="348"/>
      <c r="R330" s="348"/>
    </row>
    <row r="331" spans="7:18" x14ac:dyDescent="0.25">
      <c r="G331" s="377"/>
      <c r="H331" s="377"/>
      <c r="I331" s="378"/>
      <c r="J331" s="372"/>
      <c r="K331" s="319"/>
      <c r="L331" s="319"/>
      <c r="M331" s="379"/>
      <c r="N331" s="379"/>
      <c r="O331" s="379"/>
      <c r="P331" s="379"/>
      <c r="Q331" s="379"/>
      <c r="R331" s="379"/>
    </row>
    <row r="332" spans="7:18" x14ac:dyDescent="0.25">
      <c r="G332" s="377"/>
      <c r="H332" s="377"/>
      <c r="I332" s="378"/>
      <c r="J332" s="372"/>
      <c r="K332" s="319"/>
      <c r="L332" s="319"/>
      <c r="M332" s="379"/>
      <c r="N332" s="379"/>
      <c r="O332" s="379"/>
      <c r="P332" s="379"/>
      <c r="Q332" s="379"/>
      <c r="R332" s="379"/>
    </row>
    <row r="333" spans="7:18" x14ac:dyDescent="0.25">
      <c r="G333" s="380"/>
      <c r="H333" s="380"/>
      <c r="I333" s="367"/>
      <c r="J333" s="319"/>
      <c r="K333" s="319"/>
      <c r="L333" s="319"/>
      <c r="M333" s="320"/>
      <c r="N333" s="320"/>
      <c r="O333" s="320"/>
      <c r="P333" s="320"/>
      <c r="Q333" s="320"/>
      <c r="R333" s="320"/>
    </row>
    <row r="334" spans="7:18" x14ac:dyDescent="0.25">
      <c r="G334" s="356"/>
      <c r="H334" s="356"/>
      <c r="I334" s="356"/>
      <c r="J334" s="369"/>
      <c r="K334" s="369"/>
      <c r="L334" s="369"/>
      <c r="M334" s="369"/>
      <c r="N334" s="369"/>
      <c r="O334" s="369"/>
      <c r="P334" s="369"/>
      <c r="Q334" s="369"/>
      <c r="R334" s="369"/>
    </row>
    <row r="335" spans="7:18" x14ac:dyDescent="0.25">
      <c r="G335" s="318"/>
      <c r="H335" s="318"/>
      <c r="I335" s="318"/>
      <c r="J335" s="319"/>
      <c r="K335" s="319"/>
      <c r="L335" s="319"/>
      <c r="M335" s="320"/>
      <c r="N335" s="320"/>
      <c r="O335" s="320"/>
      <c r="P335" s="320"/>
      <c r="Q335" s="320"/>
      <c r="R335" s="320"/>
    </row>
    <row r="336" spans="7:18" x14ac:dyDescent="0.25">
      <c r="G336" s="322"/>
      <c r="H336" s="322"/>
      <c r="I336" s="323"/>
      <c r="J336" s="319"/>
      <c r="K336" s="324"/>
      <c r="L336" s="324"/>
      <c r="M336" s="324"/>
      <c r="N336" s="324"/>
      <c r="O336" s="324"/>
      <c r="P336" s="324"/>
      <c r="Q336" s="324"/>
      <c r="R336" s="324"/>
    </row>
    <row r="337" spans="7:18" x14ac:dyDescent="0.25">
      <c r="G337" s="322"/>
      <c r="H337" s="322"/>
      <c r="I337" s="326"/>
      <c r="J337" s="319"/>
      <c r="K337" s="319"/>
      <c r="L337" s="319"/>
      <c r="M337" s="320"/>
      <c r="N337" s="320"/>
      <c r="O337" s="320"/>
      <c r="P337" s="320"/>
      <c r="Q337" s="320"/>
      <c r="R337" s="320"/>
    </row>
    <row r="338" spans="7:18" x14ac:dyDescent="0.25">
      <c r="G338" s="318"/>
      <c r="H338" s="318"/>
      <c r="I338" s="318"/>
      <c r="J338" s="319"/>
      <c r="K338" s="319"/>
      <c r="L338" s="319"/>
      <c r="M338" s="320"/>
      <c r="N338" s="320"/>
      <c r="O338" s="320"/>
      <c r="P338" s="320"/>
      <c r="Q338" s="320"/>
      <c r="R338" s="320"/>
    </row>
    <row r="339" spans="7:18" x14ac:dyDescent="0.25">
      <c r="G339" s="322"/>
      <c r="H339" s="322"/>
      <c r="I339" s="323"/>
      <c r="J339" s="319"/>
      <c r="K339" s="324"/>
      <c r="L339" s="324"/>
      <c r="M339" s="324"/>
      <c r="N339" s="324"/>
      <c r="O339" s="324"/>
      <c r="P339" s="324"/>
      <c r="Q339" s="324"/>
      <c r="R339" s="324"/>
    </row>
    <row r="340" spans="7:18" x14ac:dyDescent="0.25">
      <c r="G340" s="318"/>
      <c r="H340" s="318"/>
      <c r="I340" s="318"/>
      <c r="J340" s="319"/>
      <c r="K340" s="319"/>
      <c r="L340" s="319"/>
      <c r="M340" s="320"/>
      <c r="N340" s="320"/>
      <c r="O340" s="320"/>
      <c r="P340" s="320"/>
      <c r="Q340" s="320"/>
      <c r="R340" s="320"/>
    </row>
    <row r="341" spans="7:18" x14ac:dyDescent="0.25">
      <c r="G341" s="318"/>
      <c r="H341" s="318"/>
      <c r="I341" s="318"/>
      <c r="J341" s="319"/>
      <c r="K341" s="319"/>
      <c r="L341" s="319"/>
      <c r="M341" s="320"/>
      <c r="N341" s="320"/>
      <c r="O341" s="320"/>
      <c r="P341" s="320"/>
      <c r="Q341" s="320"/>
      <c r="R341" s="320"/>
    </row>
    <row r="342" spans="7:18" x14ac:dyDescent="0.25">
      <c r="G342" s="318"/>
      <c r="H342" s="318"/>
      <c r="I342" s="318"/>
      <c r="J342" s="319"/>
      <c r="K342" s="319"/>
      <c r="L342" s="319"/>
      <c r="M342" s="320"/>
      <c r="N342" s="320"/>
      <c r="O342" s="320"/>
      <c r="P342" s="320"/>
      <c r="Q342" s="320"/>
      <c r="R342" s="320"/>
    </row>
    <row r="343" spans="7:18" x14ac:dyDescent="0.25">
      <c r="G343" s="318"/>
      <c r="H343" s="318"/>
      <c r="I343" s="318"/>
      <c r="J343" s="319"/>
      <c r="K343" s="319"/>
      <c r="L343" s="319"/>
      <c r="M343" s="320"/>
      <c r="N343" s="320"/>
      <c r="O343" s="320"/>
      <c r="P343" s="320"/>
      <c r="Q343" s="320"/>
      <c r="R343" s="320"/>
    </row>
    <row r="344" spans="7:18" x14ac:dyDescent="0.25">
      <c r="G344" s="318"/>
      <c r="H344" s="318"/>
      <c r="I344" s="318"/>
      <c r="J344" s="319"/>
      <c r="K344" s="319"/>
      <c r="L344" s="319"/>
      <c r="M344" s="320"/>
      <c r="N344" s="320"/>
      <c r="O344" s="320"/>
      <c r="P344" s="320"/>
      <c r="Q344" s="320"/>
      <c r="R344" s="320"/>
    </row>
    <row r="345" spans="7:18" x14ac:dyDescent="0.25">
      <c r="G345" s="318"/>
      <c r="H345" s="318"/>
      <c r="I345" s="318"/>
      <c r="J345" s="319"/>
      <c r="K345" s="319"/>
      <c r="L345" s="319"/>
      <c r="M345" s="320"/>
      <c r="N345" s="320"/>
      <c r="O345" s="320"/>
      <c r="P345" s="320"/>
      <c r="Q345" s="320"/>
      <c r="R345" s="320"/>
    </row>
    <row r="346" spans="7:18" x14ac:dyDescent="0.25">
      <c r="G346" s="356"/>
      <c r="H346" s="355"/>
      <c r="I346" s="355"/>
      <c r="J346" s="309"/>
      <c r="K346" s="309"/>
      <c r="L346" s="309"/>
      <c r="M346" s="310"/>
      <c r="N346" s="310"/>
      <c r="O346" s="310"/>
      <c r="P346" s="310"/>
      <c r="Q346" s="310"/>
      <c r="R346" s="310"/>
    </row>
    <row r="347" spans="7:18" x14ac:dyDescent="0.25">
      <c r="G347" s="318"/>
      <c r="H347" s="318"/>
      <c r="I347" s="318"/>
      <c r="J347" s="319"/>
      <c r="K347" s="319"/>
      <c r="L347" s="319"/>
      <c r="M347" s="320"/>
      <c r="N347" s="320"/>
      <c r="O347" s="320"/>
      <c r="P347" s="320"/>
      <c r="Q347" s="320"/>
      <c r="R347" s="320"/>
    </row>
    <row r="348" spans="7:18" x14ac:dyDescent="0.25">
      <c r="G348" s="344"/>
      <c r="H348" s="344"/>
      <c r="I348" s="344"/>
      <c r="J348" s="343"/>
      <c r="K348" s="343"/>
      <c r="L348" s="343"/>
      <c r="M348" s="343"/>
      <c r="N348" s="343"/>
      <c r="O348" s="343"/>
      <c r="P348" s="343"/>
      <c r="Q348" s="343"/>
      <c r="R348" s="343"/>
    </row>
    <row r="349" spans="7:18" x14ac:dyDescent="0.25">
      <c r="G349" s="318"/>
      <c r="H349" s="318"/>
      <c r="I349" s="318"/>
      <c r="J349" s="319"/>
      <c r="K349" s="319"/>
      <c r="L349" s="319"/>
      <c r="M349" s="319"/>
      <c r="N349" s="319"/>
      <c r="O349" s="319"/>
      <c r="P349" s="319"/>
      <c r="Q349" s="319"/>
      <c r="R349" s="319"/>
    </row>
    <row r="350" spans="7:18" x14ac:dyDescent="0.25">
      <c r="G350" s="318"/>
      <c r="H350" s="318"/>
      <c r="I350" s="318"/>
      <c r="J350" s="319"/>
      <c r="K350" s="319"/>
      <c r="L350" s="319"/>
      <c r="M350" s="319"/>
      <c r="N350" s="319"/>
      <c r="O350" s="319"/>
      <c r="P350" s="319"/>
      <c r="Q350" s="319"/>
      <c r="R350" s="319"/>
    </row>
    <row r="351" spans="7:18" x14ac:dyDescent="0.25">
      <c r="G351" s="318"/>
      <c r="H351" s="318"/>
      <c r="I351" s="318"/>
      <c r="J351" s="319"/>
      <c r="K351" s="319"/>
      <c r="L351" s="319"/>
      <c r="M351" s="319"/>
      <c r="N351" s="319"/>
      <c r="O351" s="319"/>
      <c r="P351" s="319"/>
      <c r="Q351" s="319"/>
      <c r="R351" s="319"/>
    </row>
    <row r="352" spans="7:18" x14ac:dyDescent="0.25">
      <c r="G352" s="318"/>
      <c r="H352" s="318"/>
      <c r="I352" s="318"/>
      <c r="J352" s="319"/>
      <c r="K352" s="319"/>
      <c r="L352" s="319"/>
      <c r="M352" s="319"/>
      <c r="N352" s="319"/>
      <c r="O352" s="319"/>
      <c r="P352" s="319"/>
      <c r="Q352" s="319"/>
      <c r="R352" s="319"/>
    </row>
    <row r="353" spans="7:18" x14ac:dyDescent="0.25">
      <c r="G353" s="318"/>
      <c r="H353" s="318"/>
      <c r="I353" s="318"/>
      <c r="J353" s="319"/>
      <c r="K353" s="381"/>
      <c r="L353" s="381"/>
      <c r="M353" s="381"/>
      <c r="N353" s="381"/>
      <c r="O353" s="381"/>
      <c r="P353" s="381"/>
      <c r="Q353" s="381"/>
      <c r="R353" s="381"/>
    </row>
    <row r="354" spans="7:18" x14ac:dyDescent="0.25">
      <c r="G354" s="318"/>
      <c r="H354" s="318"/>
      <c r="I354" s="318"/>
      <c r="J354" s="319"/>
      <c r="K354" s="319"/>
      <c r="L354" s="319"/>
      <c r="M354" s="319"/>
      <c r="N354" s="319"/>
      <c r="O354" s="319"/>
      <c r="P354" s="319"/>
      <c r="Q354" s="319"/>
      <c r="R354" s="319"/>
    </row>
    <row r="355" spans="7:18" x14ac:dyDescent="0.25">
      <c r="G355" s="318"/>
      <c r="H355" s="318"/>
      <c r="I355" s="318"/>
      <c r="J355" s="319"/>
      <c r="K355" s="319"/>
      <c r="L355" s="319"/>
      <c r="M355" s="319"/>
      <c r="N355" s="319"/>
      <c r="O355" s="319"/>
      <c r="P355" s="319"/>
      <c r="Q355" s="319"/>
      <c r="R355" s="319"/>
    </row>
    <row r="356" spans="7:18" x14ac:dyDescent="0.25">
      <c r="G356" s="318"/>
      <c r="H356" s="318"/>
      <c r="I356" s="374"/>
      <c r="J356" s="319"/>
      <c r="K356" s="381"/>
      <c r="L356" s="381"/>
      <c r="M356" s="381"/>
      <c r="N356" s="381"/>
      <c r="O356" s="381"/>
      <c r="P356" s="381"/>
      <c r="Q356" s="381"/>
      <c r="R356" s="381"/>
    </row>
    <row r="357" spans="7:18" x14ac:dyDescent="0.25">
      <c r="G357" s="318"/>
      <c r="H357" s="318"/>
      <c r="I357" s="318"/>
      <c r="J357" s="319"/>
      <c r="K357" s="319"/>
      <c r="L357" s="319"/>
      <c r="M357" s="319"/>
      <c r="N357" s="319"/>
      <c r="O357" s="319"/>
      <c r="P357" s="319"/>
      <c r="Q357" s="319"/>
      <c r="R357" s="319"/>
    </row>
    <row r="358" spans="7:18" x14ac:dyDescent="0.25">
      <c r="G358" s="342"/>
      <c r="H358" s="342"/>
      <c r="I358" s="342"/>
      <c r="J358" s="343"/>
      <c r="K358" s="343"/>
      <c r="L358" s="343"/>
      <c r="M358" s="343"/>
      <c r="N358" s="343"/>
      <c r="O358" s="343"/>
      <c r="P358" s="343"/>
      <c r="Q358" s="343"/>
      <c r="R358" s="343"/>
    </row>
    <row r="359" spans="7:18" x14ac:dyDescent="0.25">
      <c r="G359" s="342"/>
      <c r="H359" s="342"/>
      <c r="I359" s="342"/>
      <c r="J359" s="343"/>
      <c r="K359" s="343"/>
      <c r="L359" s="343"/>
      <c r="M359" s="343"/>
      <c r="N359" s="343"/>
      <c r="O359" s="343"/>
      <c r="P359" s="343"/>
      <c r="Q359" s="343"/>
      <c r="R359" s="343"/>
    </row>
    <row r="360" spans="7:18" x14ac:dyDescent="0.25">
      <c r="G360" s="342"/>
      <c r="H360" s="342"/>
      <c r="I360" s="342"/>
      <c r="J360" s="343"/>
      <c r="K360" s="343"/>
      <c r="L360" s="343"/>
      <c r="M360" s="343"/>
      <c r="N360" s="343"/>
      <c r="O360" s="343"/>
      <c r="P360" s="343"/>
      <c r="Q360" s="343"/>
      <c r="R360" s="343"/>
    </row>
    <row r="361" spans="7:18" x14ac:dyDescent="0.25">
      <c r="G361" s="344"/>
      <c r="H361" s="344"/>
      <c r="I361" s="344"/>
      <c r="J361" s="343"/>
      <c r="K361" s="343"/>
      <c r="L361" s="343"/>
      <c r="M361" s="343"/>
      <c r="N361" s="343"/>
      <c r="O361" s="343"/>
      <c r="P361" s="343"/>
      <c r="Q361" s="343"/>
      <c r="R361" s="343"/>
    </row>
    <row r="362" spans="7:18" x14ac:dyDescent="0.25">
      <c r="G362" s="344"/>
      <c r="H362" s="344"/>
      <c r="I362" s="344"/>
      <c r="J362" s="343"/>
      <c r="K362" s="343"/>
      <c r="L362" s="343"/>
      <c r="M362" s="343"/>
      <c r="N362" s="343"/>
      <c r="O362" s="343"/>
      <c r="P362" s="343"/>
      <c r="Q362" s="343"/>
      <c r="R362" s="343"/>
    </row>
    <row r="363" spans="7:18" x14ac:dyDescent="0.25">
      <c r="G363" s="344"/>
      <c r="H363" s="344"/>
      <c r="I363" s="344"/>
      <c r="J363" s="343"/>
      <c r="K363" s="343"/>
      <c r="L363" s="343"/>
      <c r="M363" s="343"/>
      <c r="N363" s="343"/>
      <c r="O363" s="343"/>
      <c r="P363" s="343"/>
      <c r="Q363" s="343"/>
      <c r="R363" s="343"/>
    </row>
    <row r="364" spans="7:18" x14ac:dyDescent="0.25">
      <c r="G364" s="344"/>
      <c r="H364" s="344"/>
      <c r="I364" s="344"/>
      <c r="J364" s="343"/>
      <c r="K364" s="343"/>
      <c r="L364" s="343"/>
      <c r="M364" s="343"/>
      <c r="N364" s="343"/>
      <c r="O364" s="343"/>
      <c r="P364" s="343"/>
      <c r="Q364" s="343"/>
      <c r="R364" s="343"/>
    </row>
    <row r="365" spans="7:18" x14ac:dyDescent="0.25">
      <c r="G365" s="344"/>
      <c r="H365" s="344"/>
      <c r="I365" s="344"/>
      <c r="J365" s="343"/>
      <c r="K365" s="343"/>
      <c r="L365" s="343"/>
      <c r="M365" s="343"/>
      <c r="N365" s="343"/>
      <c r="O365" s="343"/>
      <c r="P365" s="343"/>
      <c r="Q365" s="343"/>
      <c r="R365" s="343"/>
    </row>
    <row r="366" spans="7:18" x14ac:dyDescent="0.25">
      <c r="G366" s="344"/>
      <c r="H366" s="344"/>
      <c r="I366" s="344"/>
      <c r="J366" s="343"/>
      <c r="K366" s="343"/>
      <c r="L366" s="343"/>
      <c r="M366" s="343"/>
      <c r="N366" s="343"/>
      <c r="O366" s="343"/>
      <c r="P366" s="343"/>
      <c r="Q366" s="343"/>
      <c r="R366" s="343"/>
    </row>
    <row r="367" spans="7:18" x14ac:dyDescent="0.25">
      <c r="G367" s="344"/>
      <c r="H367" s="344"/>
      <c r="I367" s="344"/>
      <c r="J367" s="343"/>
      <c r="K367" s="343"/>
      <c r="L367" s="343"/>
      <c r="M367" s="343"/>
      <c r="N367" s="343"/>
      <c r="O367" s="343"/>
      <c r="P367" s="343"/>
      <c r="Q367" s="343"/>
      <c r="R367" s="343"/>
    </row>
    <row r="368" spans="7:18" x14ac:dyDescent="0.25">
      <c r="G368" s="344"/>
      <c r="H368" s="344"/>
      <c r="I368" s="344"/>
      <c r="J368" s="343"/>
      <c r="K368" s="343"/>
      <c r="L368" s="343"/>
      <c r="M368" s="343"/>
      <c r="N368" s="343"/>
      <c r="O368" s="343"/>
      <c r="P368" s="343"/>
      <c r="Q368" s="343"/>
      <c r="R368" s="343"/>
    </row>
    <row r="369" spans="7:18" x14ac:dyDescent="0.25">
      <c r="G369" s="344"/>
      <c r="H369" s="344"/>
      <c r="I369" s="344"/>
      <c r="J369" s="343"/>
      <c r="K369" s="343"/>
      <c r="L369" s="343"/>
      <c r="M369" s="343"/>
      <c r="N369" s="343"/>
      <c r="O369" s="343"/>
      <c r="P369" s="343"/>
      <c r="Q369" s="343"/>
      <c r="R369" s="343"/>
    </row>
    <row r="370" spans="7:18" x14ac:dyDescent="0.25">
      <c r="G370" s="344"/>
      <c r="H370" s="344"/>
      <c r="I370" s="344"/>
      <c r="J370" s="343"/>
      <c r="K370" s="382"/>
      <c r="L370" s="382"/>
      <c r="M370" s="382"/>
      <c r="N370" s="382"/>
      <c r="O370" s="382"/>
      <c r="P370" s="382"/>
      <c r="Q370" s="382"/>
      <c r="R370" s="382"/>
    </row>
    <row r="371" spans="7:18" x14ac:dyDescent="0.25">
      <c r="G371" s="344"/>
      <c r="H371" s="344"/>
      <c r="I371" s="344"/>
      <c r="J371" s="343"/>
      <c r="K371" s="343"/>
      <c r="L371" s="343"/>
      <c r="M371" s="343"/>
      <c r="N371" s="343"/>
      <c r="O371" s="343"/>
      <c r="P371" s="343"/>
      <c r="Q371" s="343"/>
      <c r="R371" s="343"/>
    </row>
    <row r="372" spans="7:18" x14ac:dyDescent="0.25">
      <c r="G372" s="344"/>
      <c r="H372" s="344"/>
      <c r="I372" s="344"/>
      <c r="J372" s="319"/>
      <c r="K372" s="319"/>
      <c r="L372" s="319"/>
      <c r="M372" s="319"/>
      <c r="N372" s="319"/>
      <c r="O372" s="319"/>
      <c r="P372" s="319"/>
      <c r="Q372" s="319"/>
      <c r="R372" s="319"/>
    </row>
    <row r="373" spans="7:18" x14ac:dyDescent="0.25">
      <c r="G373" s="347"/>
      <c r="H373" s="347"/>
      <c r="I373" s="347"/>
      <c r="J373" s="348"/>
      <c r="K373" s="348"/>
      <c r="L373" s="348"/>
      <c r="M373" s="348"/>
      <c r="N373" s="348"/>
      <c r="O373" s="348"/>
      <c r="P373" s="348"/>
      <c r="Q373" s="348"/>
      <c r="R373" s="348"/>
    </row>
    <row r="374" spans="7:18" x14ac:dyDescent="0.25">
      <c r="G374" s="318"/>
      <c r="H374" s="318"/>
      <c r="I374" s="318"/>
      <c r="J374" s="319"/>
      <c r="K374" s="319"/>
      <c r="L374" s="319"/>
      <c r="M374" s="320"/>
      <c r="N374" s="320"/>
      <c r="O374" s="320"/>
      <c r="P374" s="320"/>
      <c r="Q374" s="320"/>
      <c r="R374" s="320"/>
    </row>
    <row r="375" spans="7:18" x14ac:dyDescent="0.25">
      <c r="G375" s="356"/>
      <c r="H375" s="356"/>
      <c r="I375" s="356"/>
      <c r="J375" s="309"/>
      <c r="K375" s="309"/>
      <c r="L375" s="309"/>
      <c r="M375" s="310"/>
      <c r="N375" s="310"/>
      <c r="O375" s="310"/>
      <c r="P375" s="310"/>
      <c r="Q375" s="310"/>
      <c r="R375" s="310"/>
    </row>
    <row r="376" spans="7:18" x14ac:dyDescent="0.25">
      <c r="G376" s="318"/>
      <c r="H376" s="318"/>
      <c r="I376" s="318"/>
      <c r="J376" s="319"/>
      <c r="K376" s="319"/>
      <c r="L376" s="319"/>
      <c r="M376" s="319"/>
      <c r="N376" s="319"/>
      <c r="O376" s="319"/>
      <c r="P376" s="319"/>
      <c r="Q376" s="319"/>
      <c r="R376" s="319"/>
    </row>
    <row r="377" spans="7:18" x14ac:dyDescent="0.25">
      <c r="G377" s="318"/>
      <c r="H377" s="318"/>
      <c r="I377" s="318"/>
      <c r="J377" s="319"/>
      <c r="K377" s="319"/>
      <c r="L377" s="319"/>
      <c r="M377" s="319"/>
      <c r="N377" s="319"/>
      <c r="O377" s="319"/>
      <c r="P377" s="319"/>
      <c r="Q377" s="319"/>
      <c r="R377" s="319"/>
    </row>
    <row r="378" spans="7:18" x14ac:dyDescent="0.25">
      <c r="G378" s="318"/>
      <c r="H378" s="318"/>
      <c r="I378" s="318"/>
      <c r="J378" s="319"/>
      <c r="K378" s="319"/>
      <c r="L378" s="319"/>
      <c r="M378" s="319"/>
      <c r="N378" s="319"/>
      <c r="O378" s="319"/>
      <c r="P378" s="319"/>
      <c r="Q378" s="319"/>
      <c r="R378" s="319"/>
    </row>
    <row r="379" spans="7:18" x14ac:dyDescent="0.25">
      <c r="G379" s="347"/>
      <c r="H379" s="347"/>
      <c r="I379" s="347"/>
      <c r="J379" s="348"/>
      <c r="K379" s="348"/>
      <c r="L379" s="348"/>
      <c r="M379" s="348"/>
      <c r="N379" s="348"/>
      <c r="O379" s="348"/>
      <c r="P379" s="348"/>
      <c r="Q379" s="348"/>
      <c r="R379" s="348"/>
    </row>
    <row r="380" spans="7:18" x14ac:dyDescent="0.25">
      <c r="G380" s="347"/>
      <c r="H380" s="347"/>
      <c r="I380" s="347"/>
      <c r="J380" s="383"/>
      <c r="K380" s="371"/>
      <c r="L380" s="371"/>
      <c r="M380" s="371"/>
      <c r="N380" s="371"/>
      <c r="O380" s="371"/>
      <c r="P380" s="371"/>
      <c r="Q380" s="371"/>
      <c r="R380" s="371"/>
    </row>
  </sheetData>
  <mergeCells count="12">
    <mergeCell ref="B120:G120"/>
    <mergeCell ref="B187:G187"/>
    <mergeCell ref="O1:R1"/>
    <mergeCell ref="A2:R2"/>
    <mergeCell ref="Q3:R3"/>
    <mergeCell ref="A5:A6"/>
    <mergeCell ref="B5:B6"/>
    <mergeCell ref="C5:C6"/>
    <mergeCell ref="D5:D6"/>
    <mergeCell ref="E5:E6"/>
    <mergeCell ref="F5:G5"/>
    <mergeCell ref="F154:G154"/>
  </mergeCells>
  <conditionalFormatting sqref="G104:G113">
    <cfRule type="duplicateValues" dxfId="1" priority="2" stopIfTrue="1"/>
  </conditionalFormatting>
  <conditionalFormatting sqref="G122:G131">
    <cfRule type="duplicateValues" dxfId="0" priority="1" stopIfTrue="1"/>
  </conditionalFormatting>
  <pageMargins left="0.25" right="0.25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X523"/>
  <sheetViews>
    <sheetView zoomScale="98" zoomScaleNormal="98" workbookViewId="0">
      <selection activeCell="K124" sqref="A1:K124"/>
    </sheetView>
  </sheetViews>
  <sheetFormatPr defaultRowHeight="16.5" x14ac:dyDescent="0.25"/>
  <cols>
    <col min="1" max="1" width="5.7109375" style="738" customWidth="1"/>
    <col min="2" max="2" width="5.5703125" style="336" customWidth="1"/>
    <col min="3" max="3" width="6.28515625" style="336" customWidth="1"/>
    <col min="4" max="4" width="5.5703125" style="336" customWidth="1"/>
    <col min="5" max="5" width="7.28515625" style="336" customWidth="1"/>
    <col min="6" max="6" width="5.28515625" style="336" customWidth="1"/>
    <col min="7" max="7" width="57.140625" style="336" customWidth="1"/>
    <col min="8" max="8" width="18.28515625" style="336" customWidth="1"/>
    <col min="9" max="9" width="17.85546875" style="336" customWidth="1"/>
    <col min="10" max="10" width="18.42578125" style="336" customWidth="1"/>
    <col min="11" max="11" width="20.42578125" style="336" customWidth="1"/>
    <col min="12" max="12" width="14.42578125" style="336" customWidth="1"/>
    <col min="13" max="13" width="18.7109375" style="578" hidden="1" customWidth="1"/>
    <col min="14" max="14" width="15.28515625" style="578" hidden="1" customWidth="1"/>
    <col min="15" max="15" width="14.85546875" style="578" hidden="1" customWidth="1"/>
    <col min="16" max="16" width="15" style="578" hidden="1" customWidth="1"/>
    <col min="17" max="17" width="15.28515625" style="578" hidden="1" customWidth="1"/>
    <col min="18" max="18" width="13.42578125" style="336" hidden="1" customWidth="1"/>
    <col min="19" max="19" width="15" style="578" hidden="1" customWidth="1"/>
    <col min="20" max="20" width="18.7109375" style="578" customWidth="1"/>
    <col min="21" max="21" width="18.5703125" style="336" customWidth="1"/>
    <col min="22" max="22" width="16.140625" style="336" customWidth="1"/>
    <col min="23" max="23" width="13.140625" style="336" customWidth="1"/>
    <col min="24" max="24" width="14.28515625" style="336" customWidth="1"/>
    <col min="25" max="25" width="10.5703125" style="336" customWidth="1"/>
    <col min="26" max="16384" width="9.140625" style="336"/>
  </cols>
  <sheetData>
    <row r="1" spans="1:24" x14ac:dyDescent="0.25">
      <c r="A1" s="577"/>
      <c r="I1" s="553" t="s">
        <v>445</v>
      </c>
      <c r="J1" s="553"/>
      <c r="K1" s="553"/>
      <c r="L1" s="553"/>
    </row>
    <row r="2" spans="1:24" x14ac:dyDescent="0.25">
      <c r="A2" s="577"/>
      <c r="G2" s="579" t="s">
        <v>328</v>
      </c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</row>
    <row r="3" spans="1:24" ht="17.25" thickBot="1" x14ac:dyDescent="0.3">
      <c r="A3" s="577"/>
      <c r="K3" s="578" t="s">
        <v>294</v>
      </c>
    </row>
    <row r="4" spans="1:24" ht="18" thickTop="1" thickBot="1" x14ac:dyDescent="0.3">
      <c r="A4" s="581"/>
      <c r="B4" s="582" t="s">
        <v>104</v>
      </c>
      <c r="C4" s="582" t="s">
        <v>105</v>
      </c>
      <c r="D4" s="582" t="s">
        <v>106</v>
      </c>
      <c r="E4" s="582" t="s">
        <v>107</v>
      </c>
      <c r="F4" s="582" t="s">
        <v>108</v>
      </c>
      <c r="G4" s="582" t="s">
        <v>109</v>
      </c>
      <c r="H4" s="582" t="s">
        <v>110</v>
      </c>
      <c r="I4" s="582" t="s">
        <v>111</v>
      </c>
      <c r="J4" s="582" t="s">
        <v>112</v>
      </c>
      <c r="K4" s="583" t="s">
        <v>113</v>
      </c>
      <c r="L4" s="584"/>
      <c r="M4" s="584"/>
      <c r="N4" s="584"/>
      <c r="O4" s="584"/>
      <c r="P4" s="584"/>
      <c r="Q4" s="584"/>
      <c r="R4" s="584"/>
      <c r="S4" s="584"/>
      <c r="T4" s="584"/>
      <c r="U4" s="585"/>
      <c r="V4" s="585"/>
      <c r="W4" s="585"/>
      <c r="X4" s="585"/>
    </row>
    <row r="5" spans="1:24" ht="56.25" customHeight="1" thickTop="1" thickBot="1" x14ac:dyDescent="0.3">
      <c r="A5" s="993">
        <v>1</v>
      </c>
      <c r="B5" s="995" t="s">
        <v>206</v>
      </c>
      <c r="C5" s="995" t="s">
        <v>207</v>
      </c>
      <c r="D5" s="995" t="s">
        <v>208</v>
      </c>
      <c r="E5" s="995" t="s">
        <v>206</v>
      </c>
      <c r="F5" s="997" t="s">
        <v>207</v>
      </c>
      <c r="G5" s="998"/>
      <c r="H5" s="586" t="s">
        <v>209</v>
      </c>
      <c r="I5" s="587" t="s">
        <v>210</v>
      </c>
      <c r="J5" s="587" t="s">
        <v>211</v>
      </c>
      <c r="K5" s="588" t="s">
        <v>212</v>
      </c>
      <c r="L5" s="584"/>
      <c r="M5" s="584"/>
      <c r="N5" s="584"/>
      <c r="O5" s="584"/>
      <c r="P5" s="584"/>
      <c r="Q5" s="584"/>
      <c r="R5" s="584"/>
      <c r="S5" s="584"/>
      <c r="T5" s="589"/>
      <c r="U5" s="590"/>
      <c r="V5" s="591"/>
      <c r="W5" s="591"/>
      <c r="X5" s="591"/>
    </row>
    <row r="6" spans="1:24" ht="23.25" customHeight="1" thickTop="1" thickBot="1" x14ac:dyDescent="0.3">
      <c r="A6" s="994"/>
      <c r="B6" s="996"/>
      <c r="C6" s="996"/>
      <c r="D6" s="996"/>
      <c r="E6" s="996"/>
      <c r="F6" s="997" t="s">
        <v>208</v>
      </c>
      <c r="G6" s="998"/>
      <c r="H6" s="225">
        <v>2020</v>
      </c>
      <c r="I6" s="225">
        <v>2020</v>
      </c>
      <c r="J6" s="225">
        <v>2020</v>
      </c>
      <c r="K6" s="592">
        <v>2020</v>
      </c>
      <c r="L6" s="584"/>
      <c r="M6" s="584"/>
      <c r="N6" s="584"/>
      <c r="O6" s="584"/>
      <c r="P6" s="584"/>
      <c r="Q6" s="584"/>
      <c r="R6" s="584"/>
      <c r="S6" s="584"/>
      <c r="T6" s="593"/>
      <c r="U6" s="585"/>
      <c r="V6" s="585"/>
      <c r="W6" s="585"/>
      <c r="X6" s="585"/>
    </row>
    <row r="7" spans="1:24" s="320" customFormat="1" ht="17.25" thickTop="1" x14ac:dyDescent="0.25">
      <c r="A7" s="387">
        <v>2</v>
      </c>
      <c r="B7" s="999" t="s">
        <v>15</v>
      </c>
      <c r="C7" s="1000"/>
      <c r="D7" s="1000"/>
      <c r="E7" s="1000"/>
      <c r="F7" s="1000"/>
      <c r="G7" s="1001"/>
      <c r="H7" s="484"/>
      <c r="I7" s="484"/>
      <c r="J7" s="484"/>
      <c r="K7" s="485"/>
      <c r="L7" s="594"/>
      <c r="M7" s="466"/>
      <c r="N7" s="595"/>
      <c r="O7" s="595"/>
      <c r="P7" s="595"/>
      <c r="Q7" s="595"/>
      <c r="S7" s="411"/>
      <c r="T7" s="466"/>
      <c r="V7" s="401"/>
      <c r="W7" s="466"/>
    </row>
    <row r="8" spans="1:24" s="320" customFormat="1" ht="18.75" customHeight="1" x14ac:dyDescent="0.25">
      <c r="A8" s="387">
        <v>3</v>
      </c>
      <c r="B8" s="388">
        <v>1</v>
      </c>
      <c r="C8" s="388"/>
      <c r="D8" s="467"/>
      <c r="E8" s="974" t="s">
        <v>213</v>
      </c>
      <c r="F8" s="988"/>
      <c r="G8" s="975"/>
      <c r="H8" s="486">
        <f>SUM(H9+H10+H11+H12+H17+H25)</f>
        <v>446616030</v>
      </c>
      <c r="I8" s="486">
        <f>SUM(I9+I10+I11+I12+I17+I25)</f>
        <v>418438850</v>
      </c>
      <c r="J8" s="486">
        <f>SUM(J9+J10+J11+J12+J17+J25)</f>
        <v>28177180</v>
      </c>
      <c r="K8" s="487">
        <f>SUM(K9+K10+K11+K12+K17+K25)</f>
        <v>0</v>
      </c>
      <c r="L8" s="408"/>
      <c r="M8" s="466"/>
      <c r="N8" s="411"/>
      <c r="O8" s="411"/>
      <c r="P8" s="411"/>
      <c r="Q8" s="411"/>
      <c r="S8" s="411"/>
      <c r="T8" s="466"/>
      <c r="V8" s="401"/>
      <c r="W8" s="466"/>
    </row>
    <row r="9" spans="1:24" s="320" customFormat="1" x14ac:dyDescent="0.25">
      <c r="A9" s="387">
        <v>4</v>
      </c>
      <c r="B9" s="388"/>
      <c r="C9" s="388">
        <v>1</v>
      </c>
      <c r="D9" s="467"/>
      <c r="E9" s="467"/>
      <c r="F9" s="974" t="s">
        <v>188</v>
      </c>
      <c r="G9" s="975"/>
      <c r="H9" s="486">
        <f>I9+J9+K9</f>
        <v>59274120</v>
      </c>
      <c r="I9" s="486">
        <v>56430520</v>
      </c>
      <c r="J9" s="486">
        <v>2843600</v>
      </c>
      <c r="K9" s="487">
        <v>0</v>
      </c>
      <c r="L9" s="408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</row>
    <row r="10" spans="1:24" s="320" customFormat="1" ht="30.75" customHeight="1" x14ac:dyDescent="0.25">
      <c r="A10" s="387">
        <v>5</v>
      </c>
      <c r="B10" s="389"/>
      <c r="C10" s="390">
        <v>2</v>
      </c>
      <c r="D10" s="470"/>
      <c r="E10" s="470"/>
      <c r="F10" s="982" t="s">
        <v>190</v>
      </c>
      <c r="G10" s="983"/>
      <c r="H10" s="486">
        <f>I10+J10+K10</f>
        <v>10522408</v>
      </c>
      <c r="I10" s="488">
        <v>10019478</v>
      </c>
      <c r="J10" s="488">
        <v>502930</v>
      </c>
      <c r="K10" s="487">
        <v>0</v>
      </c>
      <c r="L10" s="596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</row>
    <row r="11" spans="1:24" s="320" customFormat="1" x14ac:dyDescent="0.25">
      <c r="A11" s="387">
        <v>6</v>
      </c>
      <c r="B11" s="389"/>
      <c r="C11" s="390">
        <v>3</v>
      </c>
      <c r="D11" s="470"/>
      <c r="E11" s="470"/>
      <c r="F11" s="976" t="s">
        <v>191</v>
      </c>
      <c r="G11" s="977"/>
      <c r="H11" s="486">
        <f>I11+J11+K11</f>
        <v>86959146</v>
      </c>
      <c r="I11" s="486">
        <v>67470146</v>
      </c>
      <c r="J11" s="486">
        <v>19489000</v>
      </c>
      <c r="K11" s="487">
        <v>0</v>
      </c>
      <c r="L11" s="596"/>
      <c r="M11" s="509"/>
      <c r="N11" s="509"/>
      <c r="O11" s="509"/>
      <c r="P11" s="509"/>
      <c r="Q11" s="509"/>
      <c r="R11" s="509"/>
      <c r="S11" s="509"/>
      <c r="T11" s="509"/>
      <c r="U11" s="394"/>
      <c r="V11" s="492"/>
      <c r="W11" s="466"/>
      <c r="X11" s="319"/>
    </row>
    <row r="12" spans="1:24" s="320" customFormat="1" x14ac:dyDescent="0.25">
      <c r="A12" s="387">
        <v>7</v>
      </c>
      <c r="B12" s="389"/>
      <c r="C12" s="390">
        <v>4</v>
      </c>
      <c r="D12" s="470"/>
      <c r="E12" s="470"/>
      <c r="F12" s="976" t="s">
        <v>193</v>
      </c>
      <c r="G12" s="977"/>
      <c r="H12" s="486">
        <f>SUM(H13:H16)</f>
        <v>8250000</v>
      </c>
      <c r="I12" s="486">
        <f>SUM(I14:I16)</f>
        <v>8250000</v>
      </c>
      <c r="J12" s="486">
        <f>SUM(J14:J16)</f>
        <v>0</v>
      </c>
      <c r="K12" s="487">
        <f>SUM(K14:K16)</f>
        <v>0</v>
      </c>
      <c r="L12" s="596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</row>
    <row r="13" spans="1:24" s="320" customFormat="1" x14ac:dyDescent="0.25">
      <c r="A13" s="387">
        <v>8</v>
      </c>
      <c r="B13" s="389"/>
      <c r="C13" s="390"/>
      <c r="D13" s="597">
        <v>1</v>
      </c>
      <c r="E13" s="470"/>
      <c r="F13" s="598"/>
      <c r="G13" s="599" t="s">
        <v>258</v>
      </c>
      <c r="H13" s="600">
        <f t="shared" ref="H13:H27" si="0">I13+J13+K13</f>
        <v>0</v>
      </c>
      <c r="I13" s="600">
        <v>0</v>
      </c>
      <c r="J13" s="600">
        <v>0</v>
      </c>
      <c r="K13" s="601">
        <v>0</v>
      </c>
      <c r="L13" s="596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</row>
    <row r="14" spans="1:24" s="320" customFormat="1" ht="21.75" customHeight="1" x14ac:dyDescent="0.25">
      <c r="A14" s="387">
        <v>9</v>
      </c>
      <c r="B14" s="391"/>
      <c r="C14" s="391"/>
      <c r="D14" s="472">
        <v>2</v>
      </c>
      <c r="E14" s="472"/>
      <c r="F14" s="524"/>
      <c r="G14" s="602" t="s">
        <v>259</v>
      </c>
      <c r="H14" s="600">
        <f t="shared" si="0"/>
        <v>0</v>
      </c>
      <c r="I14" s="603">
        <v>0</v>
      </c>
      <c r="J14" s="603">
        <v>0</v>
      </c>
      <c r="K14" s="604">
        <v>0</v>
      </c>
      <c r="L14" s="605"/>
      <c r="M14" s="466"/>
      <c r="N14" s="411"/>
      <c r="O14" s="411"/>
      <c r="P14" s="411"/>
      <c r="Q14" s="411"/>
      <c r="R14" s="491"/>
      <c r="S14" s="411"/>
      <c r="T14" s="466"/>
      <c r="U14" s="319"/>
      <c r="V14" s="606"/>
      <c r="W14" s="607"/>
      <c r="X14" s="319"/>
    </row>
    <row r="15" spans="1:24" s="320" customFormat="1" ht="21" customHeight="1" x14ac:dyDescent="0.25">
      <c r="A15" s="387">
        <v>10</v>
      </c>
      <c r="B15" s="391"/>
      <c r="C15" s="391"/>
      <c r="D15" s="472">
        <v>3</v>
      </c>
      <c r="E15" s="472"/>
      <c r="F15" s="524"/>
      <c r="G15" s="602" t="s">
        <v>260</v>
      </c>
      <c r="H15" s="600">
        <f t="shared" si="0"/>
        <v>0</v>
      </c>
      <c r="I15" s="603"/>
      <c r="J15" s="603">
        <v>0</v>
      </c>
      <c r="K15" s="604">
        <v>0</v>
      </c>
      <c r="L15" s="490"/>
      <c r="M15" s="466"/>
      <c r="N15" s="411"/>
      <c r="O15" s="411"/>
      <c r="P15" s="411"/>
      <c r="Q15" s="411"/>
      <c r="R15" s="491"/>
      <c r="S15" s="411"/>
      <c r="T15" s="466"/>
      <c r="U15" s="319"/>
      <c r="V15" s="492"/>
      <c r="W15" s="466"/>
      <c r="X15" s="319"/>
    </row>
    <row r="16" spans="1:24" s="320" customFormat="1" ht="24.75" customHeight="1" x14ac:dyDescent="0.25">
      <c r="A16" s="387">
        <v>11</v>
      </c>
      <c r="B16" s="391"/>
      <c r="C16" s="391"/>
      <c r="D16" s="472">
        <v>4</v>
      </c>
      <c r="E16" s="472"/>
      <c r="F16" s="524"/>
      <c r="G16" s="602" t="s">
        <v>261</v>
      </c>
      <c r="H16" s="600">
        <f t="shared" si="0"/>
        <v>8250000</v>
      </c>
      <c r="I16" s="603">
        <v>8250000</v>
      </c>
      <c r="J16" s="603">
        <v>0</v>
      </c>
      <c r="K16" s="604">
        <v>0</v>
      </c>
      <c r="L16" s="490"/>
      <c r="M16" s="466"/>
      <c r="N16" s="411"/>
      <c r="O16" s="411"/>
      <c r="P16" s="411"/>
      <c r="Q16" s="411"/>
      <c r="R16" s="491"/>
      <c r="S16" s="411"/>
      <c r="T16" s="466"/>
      <c r="U16" s="319"/>
      <c r="V16" s="492"/>
      <c r="W16" s="466"/>
      <c r="X16" s="319"/>
    </row>
    <row r="17" spans="1:24" s="320" customFormat="1" ht="22.5" customHeight="1" x14ac:dyDescent="0.25">
      <c r="A17" s="387">
        <v>12</v>
      </c>
      <c r="B17" s="391"/>
      <c r="C17" s="392">
        <v>5</v>
      </c>
      <c r="D17" s="472"/>
      <c r="E17" s="472"/>
      <c r="F17" s="966" t="s">
        <v>195</v>
      </c>
      <c r="G17" s="967"/>
      <c r="H17" s="713">
        <f t="shared" si="0"/>
        <v>27552060</v>
      </c>
      <c r="I17" s="488">
        <f t="shared" ref="I17:J17" si="1">SUM(I18:I24)</f>
        <v>23182060</v>
      </c>
      <c r="J17" s="488">
        <f t="shared" si="1"/>
        <v>4370000</v>
      </c>
      <c r="K17" s="489">
        <f>SUM(K18:K24)</f>
        <v>0</v>
      </c>
      <c r="L17" s="490"/>
      <c r="M17" s="466"/>
      <c r="N17" s="411"/>
      <c r="O17" s="411"/>
      <c r="P17" s="411"/>
      <c r="Q17" s="411"/>
      <c r="R17" s="491"/>
      <c r="S17" s="411"/>
      <c r="T17" s="466"/>
      <c r="U17" s="319"/>
      <c r="V17" s="492"/>
      <c r="W17" s="466"/>
      <c r="X17" s="319"/>
    </row>
    <row r="18" spans="1:24" s="320" customFormat="1" ht="18.75" customHeight="1" x14ac:dyDescent="0.25">
      <c r="A18" s="387">
        <v>13</v>
      </c>
      <c r="B18" s="391"/>
      <c r="C18" s="391"/>
      <c r="D18" s="472">
        <v>1</v>
      </c>
      <c r="E18" s="472"/>
      <c r="F18" s="524"/>
      <c r="G18" s="524" t="s">
        <v>262</v>
      </c>
      <c r="H18" s="608">
        <f t="shared" si="0"/>
        <v>0</v>
      </c>
      <c r="I18" s="608">
        <v>0</v>
      </c>
      <c r="J18" s="608">
        <v>0</v>
      </c>
      <c r="K18" s="609">
        <v>0</v>
      </c>
      <c r="L18" s="490"/>
      <c r="M18" s="466"/>
      <c r="N18" s="411"/>
      <c r="O18" s="411"/>
      <c r="P18" s="411"/>
      <c r="Q18" s="411"/>
      <c r="R18" s="491"/>
      <c r="S18" s="411"/>
      <c r="T18" s="466"/>
      <c r="U18" s="319"/>
      <c r="V18" s="492"/>
      <c r="W18" s="466"/>
      <c r="X18" s="319"/>
    </row>
    <row r="19" spans="1:24" s="320" customFormat="1" ht="33" x14ac:dyDescent="0.25">
      <c r="A19" s="387">
        <v>14</v>
      </c>
      <c r="B19" s="391"/>
      <c r="C19" s="610"/>
      <c r="D19" s="472">
        <v>2</v>
      </c>
      <c r="E19" s="472"/>
      <c r="F19" s="472"/>
      <c r="G19" s="611" t="s">
        <v>263</v>
      </c>
      <c r="H19" s="608">
        <f t="shared" si="0"/>
        <v>0</v>
      </c>
      <c r="I19" s="612">
        <v>0</v>
      </c>
      <c r="J19" s="612">
        <v>0</v>
      </c>
      <c r="K19" s="609">
        <v>0</v>
      </c>
      <c r="L19" s="400"/>
      <c r="M19" s="528"/>
      <c r="N19" s="613"/>
      <c r="O19" s="613"/>
      <c r="P19" s="613"/>
      <c r="Q19" s="613"/>
      <c r="R19" s="510"/>
      <c r="S19" s="613"/>
      <c r="T19" s="528"/>
      <c r="U19" s="394"/>
      <c r="V19" s="319"/>
      <c r="W19" s="319"/>
      <c r="X19" s="319"/>
    </row>
    <row r="20" spans="1:24" s="320" customFormat="1" ht="33" x14ac:dyDescent="0.25">
      <c r="A20" s="387">
        <v>15</v>
      </c>
      <c r="B20" s="391"/>
      <c r="C20" s="610"/>
      <c r="D20" s="472">
        <v>3</v>
      </c>
      <c r="E20" s="472"/>
      <c r="F20" s="472"/>
      <c r="G20" s="611" t="s">
        <v>264</v>
      </c>
      <c r="H20" s="608">
        <f t="shared" si="0"/>
        <v>0</v>
      </c>
      <c r="I20" s="612">
        <v>0</v>
      </c>
      <c r="J20" s="612">
        <v>0</v>
      </c>
      <c r="K20" s="609">
        <v>0</v>
      </c>
      <c r="L20" s="400"/>
      <c r="M20" s="528"/>
      <c r="N20" s="613"/>
      <c r="O20" s="613"/>
      <c r="P20" s="613"/>
      <c r="Q20" s="613"/>
      <c r="R20" s="510"/>
      <c r="S20" s="613"/>
      <c r="T20" s="528"/>
      <c r="U20" s="394"/>
      <c r="V20" s="319"/>
      <c r="W20" s="319"/>
      <c r="X20" s="319"/>
    </row>
    <row r="21" spans="1:24" s="320" customFormat="1" ht="33" x14ac:dyDescent="0.25">
      <c r="A21" s="387">
        <v>16</v>
      </c>
      <c r="B21" s="391"/>
      <c r="C21" s="610"/>
      <c r="D21" s="472">
        <v>4</v>
      </c>
      <c r="E21" s="472"/>
      <c r="F21" s="472"/>
      <c r="G21" s="611" t="s">
        <v>265</v>
      </c>
      <c r="H21" s="608">
        <f t="shared" si="0"/>
        <v>20182060</v>
      </c>
      <c r="I21" s="920">
        <v>20182060</v>
      </c>
      <c r="J21" s="612">
        <v>0</v>
      </c>
      <c r="K21" s="609">
        <v>0</v>
      </c>
      <c r="L21" s="921"/>
      <c r="M21" s="528"/>
      <c r="N21" s="613"/>
      <c r="O21" s="613"/>
      <c r="P21" s="613"/>
      <c r="Q21" s="613"/>
      <c r="R21" s="510"/>
      <c r="S21" s="613"/>
      <c r="T21" s="528"/>
      <c r="U21" s="394"/>
      <c r="V21" s="319"/>
      <c r="W21" s="319"/>
      <c r="X21" s="319"/>
    </row>
    <row r="22" spans="1:24" s="320" customFormat="1" ht="33" x14ac:dyDescent="0.25">
      <c r="A22" s="387">
        <v>17</v>
      </c>
      <c r="B22" s="391"/>
      <c r="C22" s="610"/>
      <c r="D22" s="472">
        <v>5</v>
      </c>
      <c r="E22" s="472"/>
      <c r="F22" s="472"/>
      <c r="G22" s="611" t="s">
        <v>266</v>
      </c>
      <c r="H22" s="608">
        <f t="shared" si="0"/>
        <v>0</v>
      </c>
      <c r="I22" s="612">
        <v>0</v>
      </c>
      <c r="J22" s="612">
        <v>0</v>
      </c>
      <c r="K22" s="609">
        <v>0</v>
      </c>
      <c r="L22" s="400"/>
      <c r="M22" s="528"/>
      <c r="N22" s="613"/>
      <c r="O22" s="613"/>
      <c r="P22" s="613"/>
      <c r="Q22" s="613"/>
      <c r="R22" s="510"/>
      <c r="S22" s="613"/>
      <c r="T22" s="528"/>
      <c r="U22" s="394"/>
      <c r="V22" s="319"/>
      <c r="W22" s="319"/>
      <c r="X22" s="319"/>
    </row>
    <row r="23" spans="1:24" s="320" customFormat="1" ht="33" x14ac:dyDescent="0.25">
      <c r="A23" s="387">
        <v>18</v>
      </c>
      <c r="B23" s="391"/>
      <c r="C23" s="610"/>
      <c r="D23" s="472">
        <v>6</v>
      </c>
      <c r="E23" s="472"/>
      <c r="F23" s="472"/>
      <c r="G23" s="611" t="s">
        <v>267</v>
      </c>
      <c r="H23" s="608">
        <f t="shared" si="0"/>
        <v>4370000</v>
      </c>
      <c r="I23" s="612">
        <v>0</v>
      </c>
      <c r="J23" s="612">
        <v>4370000</v>
      </c>
      <c r="K23" s="609">
        <v>0</v>
      </c>
      <c r="L23" s="921"/>
      <c r="M23" s="528"/>
      <c r="N23" s="613"/>
      <c r="O23" s="613"/>
      <c r="P23" s="613"/>
      <c r="Q23" s="613"/>
      <c r="R23" s="510"/>
      <c r="S23" s="613"/>
      <c r="T23" s="528"/>
      <c r="U23" s="394"/>
      <c r="V23" s="319"/>
      <c r="W23" s="319"/>
      <c r="X23" s="319"/>
    </row>
    <row r="24" spans="1:24" s="320" customFormat="1" x14ac:dyDescent="0.25">
      <c r="A24" s="387">
        <v>19</v>
      </c>
      <c r="B24" s="391"/>
      <c r="C24" s="610"/>
      <c r="D24" s="472">
        <v>7</v>
      </c>
      <c r="E24" s="472"/>
      <c r="F24" s="472"/>
      <c r="G24" s="922" t="s">
        <v>268</v>
      </c>
      <c r="H24" s="923">
        <f t="shared" si="0"/>
        <v>3000000</v>
      </c>
      <c r="I24" s="612">
        <v>3000000</v>
      </c>
      <c r="J24" s="612">
        <v>0</v>
      </c>
      <c r="K24" s="609">
        <v>0</v>
      </c>
      <c r="L24" s="400"/>
      <c r="M24" s="528"/>
      <c r="N24" s="613"/>
      <c r="O24" s="613"/>
      <c r="P24" s="613"/>
      <c r="Q24" s="613"/>
      <c r="R24" s="510"/>
      <c r="S24" s="613"/>
      <c r="T24" s="528"/>
      <c r="U24" s="394"/>
      <c r="V24" s="319"/>
      <c r="W24" s="319"/>
      <c r="X24" s="319"/>
    </row>
    <row r="25" spans="1:24" s="320" customFormat="1" ht="17.25" customHeight="1" x14ac:dyDescent="0.25">
      <c r="A25" s="387">
        <v>20</v>
      </c>
      <c r="B25" s="388"/>
      <c r="C25" s="388">
        <v>6</v>
      </c>
      <c r="D25" s="467"/>
      <c r="E25" s="467"/>
      <c r="F25" s="467" t="s">
        <v>196</v>
      </c>
      <c r="G25" s="467"/>
      <c r="H25" s="933">
        <f t="shared" si="0"/>
        <v>254058296</v>
      </c>
      <c r="I25" s="493">
        <f>SUM(I26:I29)</f>
        <v>253086646</v>
      </c>
      <c r="J25" s="493">
        <f>SUM(J26:J29)</f>
        <v>971650</v>
      </c>
      <c r="K25" s="494">
        <f>SUM(K26:K29)</f>
        <v>0</v>
      </c>
      <c r="L25" s="495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</row>
    <row r="26" spans="1:24" s="320" customFormat="1" x14ac:dyDescent="0.25">
      <c r="A26" s="387">
        <v>21</v>
      </c>
      <c r="B26" s="389"/>
      <c r="C26" s="389"/>
      <c r="D26" s="597">
        <v>1</v>
      </c>
      <c r="E26" s="597"/>
      <c r="F26" s="597"/>
      <c r="G26" s="597" t="s">
        <v>269</v>
      </c>
      <c r="H26" s="614">
        <f t="shared" si="0"/>
        <v>0</v>
      </c>
      <c r="I26" s="614">
        <v>0</v>
      </c>
      <c r="J26" s="614">
        <v>0</v>
      </c>
      <c r="K26" s="604">
        <v>0</v>
      </c>
      <c r="L26" s="596"/>
      <c r="M26" s="615"/>
      <c r="N26" s="616"/>
      <c r="O26" s="616"/>
      <c r="P26" s="616"/>
      <c r="Q26" s="616"/>
      <c r="R26" s="617"/>
      <c r="S26" s="616"/>
      <c r="T26" s="615"/>
      <c r="U26" s="394"/>
      <c r="V26" s="394"/>
      <c r="W26" s="394"/>
      <c r="X26" s="394"/>
    </row>
    <row r="27" spans="1:24" s="320" customFormat="1" x14ac:dyDescent="0.25">
      <c r="A27" s="387">
        <v>22</v>
      </c>
      <c r="B27" s="389"/>
      <c r="C27" s="389"/>
      <c r="D27" s="597">
        <v>2</v>
      </c>
      <c r="E27" s="597"/>
      <c r="F27" s="597"/>
      <c r="G27" s="597" t="s">
        <v>432</v>
      </c>
      <c r="H27" s="614">
        <f t="shared" si="0"/>
        <v>9128992</v>
      </c>
      <c r="I27" s="614">
        <v>9128992</v>
      </c>
      <c r="J27" s="614">
        <v>0</v>
      </c>
      <c r="K27" s="604">
        <v>0</v>
      </c>
      <c r="L27" s="596"/>
      <c r="M27" s="618"/>
      <c r="N27" s="618"/>
      <c r="O27" s="618"/>
      <c r="P27" s="618"/>
      <c r="Q27" s="618"/>
      <c r="R27" s="618"/>
      <c r="S27" s="618"/>
      <c r="T27" s="618"/>
      <c r="U27" s="394"/>
      <c r="V27" s="394"/>
      <c r="W27" s="394"/>
      <c r="X27" s="394"/>
    </row>
    <row r="28" spans="1:24" s="395" customFormat="1" x14ac:dyDescent="0.25">
      <c r="A28" s="387">
        <v>23</v>
      </c>
      <c r="B28" s="619"/>
      <c r="C28" s="619"/>
      <c r="D28" s="620">
        <v>3</v>
      </c>
      <c r="E28" s="620"/>
      <c r="F28" s="620"/>
      <c r="G28" s="620" t="s">
        <v>270</v>
      </c>
      <c r="H28" s="621">
        <f>SUM(I28:K28)</f>
        <v>244929304</v>
      </c>
      <c r="I28" s="621">
        <v>243957654</v>
      </c>
      <c r="J28" s="621">
        <v>971650</v>
      </c>
      <c r="K28" s="622">
        <v>0</v>
      </c>
      <c r="L28" s="497"/>
      <c r="M28" s="466"/>
      <c r="N28" s="411"/>
      <c r="O28" s="411"/>
      <c r="P28" s="411"/>
      <c r="Q28" s="411"/>
      <c r="R28" s="491"/>
      <c r="S28" s="411"/>
      <c r="T28" s="466"/>
      <c r="U28" s="319"/>
      <c r="V28" s="372"/>
      <c r="W28" s="372"/>
      <c r="X28" s="319"/>
    </row>
    <row r="29" spans="1:24" s="395" customFormat="1" x14ac:dyDescent="0.25">
      <c r="A29" s="387">
        <v>24</v>
      </c>
      <c r="B29" s="619"/>
      <c r="C29" s="619"/>
      <c r="D29" s="620"/>
      <c r="E29" s="620"/>
      <c r="F29" s="620"/>
      <c r="G29" s="619" t="s">
        <v>271</v>
      </c>
      <c r="H29" s="621">
        <f>SUM(I29:K29)</f>
        <v>0</v>
      </c>
      <c r="I29" s="623">
        <v>0</v>
      </c>
      <c r="J29" s="623">
        <v>0</v>
      </c>
      <c r="K29" s="624">
        <v>0</v>
      </c>
      <c r="L29" s="497"/>
      <c r="M29" s="466"/>
      <c r="N29" s="411"/>
      <c r="O29" s="411"/>
      <c r="P29" s="411"/>
      <c r="Q29" s="411"/>
      <c r="R29" s="491"/>
      <c r="S29" s="411"/>
      <c r="T29" s="466"/>
      <c r="U29" s="319"/>
      <c r="V29" s="372"/>
      <c r="W29" s="372"/>
      <c r="X29" s="319"/>
    </row>
    <row r="30" spans="1:24" s="395" customFormat="1" x14ac:dyDescent="0.25">
      <c r="A30" s="387">
        <v>25</v>
      </c>
      <c r="B30" s="392">
        <v>2</v>
      </c>
      <c r="C30" s="392"/>
      <c r="D30" s="471"/>
      <c r="E30" s="966" t="s">
        <v>241</v>
      </c>
      <c r="F30" s="978"/>
      <c r="G30" s="967"/>
      <c r="H30" s="488">
        <f>SUM(H31:H33)+H43</f>
        <v>294826635</v>
      </c>
      <c r="I30" s="488">
        <f>SUM(I31:I33)+I43</f>
        <v>286826635</v>
      </c>
      <c r="J30" s="488">
        <f>SUM(J31:J33)+J43</f>
        <v>8000000</v>
      </c>
      <c r="K30" s="488">
        <f>SUM(K31:K33)+K43</f>
        <v>0</v>
      </c>
      <c r="L30" s="497"/>
      <c r="M30" s="466"/>
      <c r="N30" s="411"/>
      <c r="O30" s="411"/>
      <c r="P30" s="411"/>
      <c r="Q30" s="411"/>
      <c r="R30" s="491"/>
      <c r="S30" s="411"/>
      <c r="T30" s="466"/>
      <c r="U30" s="319"/>
      <c r="V30" s="372"/>
      <c r="W30" s="372"/>
      <c r="X30" s="319"/>
    </row>
    <row r="31" spans="1:24" s="320" customFormat="1" x14ac:dyDescent="0.25">
      <c r="A31" s="387">
        <v>26</v>
      </c>
      <c r="B31" s="391"/>
      <c r="C31" s="392">
        <v>1</v>
      </c>
      <c r="D31" s="472"/>
      <c r="E31" s="472"/>
      <c r="F31" s="966" t="s">
        <v>199</v>
      </c>
      <c r="G31" s="967"/>
      <c r="H31" s="488">
        <f t="shared" ref="H31:H48" si="2">I31+J31+K31</f>
        <v>166891547</v>
      </c>
      <c r="I31" s="488">
        <v>166891547</v>
      </c>
      <c r="J31" s="488">
        <v>0</v>
      </c>
      <c r="K31" s="489">
        <v>0</v>
      </c>
      <c r="L31" s="495"/>
      <c r="M31" s="466"/>
      <c r="N31" s="411"/>
      <c r="O31" s="411"/>
      <c r="P31" s="411"/>
      <c r="Q31" s="411"/>
      <c r="R31" s="491"/>
      <c r="S31" s="411"/>
      <c r="T31" s="466"/>
      <c r="U31" s="319"/>
      <c r="V31" s="319"/>
      <c r="W31" s="319"/>
      <c r="X31" s="319"/>
    </row>
    <row r="32" spans="1:24" s="320" customFormat="1" x14ac:dyDescent="0.25">
      <c r="A32" s="387">
        <v>27</v>
      </c>
      <c r="B32" s="391"/>
      <c r="C32" s="392">
        <v>2</v>
      </c>
      <c r="D32" s="472"/>
      <c r="E32" s="472"/>
      <c r="F32" s="966" t="s">
        <v>201</v>
      </c>
      <c r="G32" s="967"/>
      <c r="H32" s="488">
        <f t="shared" si="2"/>
        <v>116650088</v>
      </c>
      <c r="I32" s="488">
        <v>116650088</v>
      </c>
      <c r="J32" s="488">
        <v>0</v>
      </c>
      <c r="K32" s="489">
        <v>0</v>
      </c>
      <c r="L32" s="495"/>
      <c r="M32" s="466"/>
      <c r="N32" s="411"/>
      <c r="O32" s="411"/>
      <c r="P32" s="411"/>
      <c r="Q32" s="411"/>
      <c r="R32" s="491"/>
      <c r="S32" s="411"/>
      <c r="T32" s="466"/>
      <c r="U32" s="319"/>
      <c r="V32" s="319"/>
      <c r="W32" s="319"/>
      <c r="X32" s="319"/>
    </row>
    <row r="33" spans="1:24" s="320" customFormat="1" x14ac:dyDescent="0.25">
      <c r="A33" s="387">
        <v>28</v>
      </c>
      <c r="B33" s="391"/>
      <c r="C33" s="392">
        <v>3</v>
      </c>
      <c r="D33" s="472"/>
      <c r="E33" s="472"/>
      <c r="F33" s="966" t="s">
        <v>180</v>
      </c>
      <c r="G33" s="967"/>
      <c r="H33" s="488">
        <f t="shared" si="2"/>
        <v>10000000</v>
      </c>
      <c r="I33" s="488">
        <f>SUM(I34:I42)</f>
        <v>2000000</v>
      </c>
      <c r="J33" s="488">
        <f>SUM(J34:J42)</f>
        <v>8000000</v>
      </c>
      <c r="K33" s="489">
        <f>SUM(K34:K42)</f>
        <v>0</v>
      </c>
      <c r="L33" s="495"/>
      <c r="M33" s="466"/>
      <c r="N33" s="411"/>
      <c r="O33" s="411"/>
      <c r="P33" s="411"/>
      <c r="Q33" s="411"/>
      <c r="R33" s="491"/>
      <c r="S33" s="411"/>
      <c r="T33" s="466"/>
      <c r="U33" s="319"/>
      <c r="V33" s="319"/>
      <c r="W33" s="319"/>
      <c r="X33" s="319"/>
    </row>
    <row r="34" spans="1:24" s="320" customFormat="1" ht="33" x14ac:dyDescent="0.25">
      <c r="A34" s="387">
        <v>29</v>
      </c>
      <c r="B34" s="391"/>
      <c r="C34" s="392"/>
      <c r="D34" s="472">
        <v>1</v>
      </c>
      <c r="E34" s="472"/>
      <c r="F34" s="576"/>
      <c r="G34" s="625" t="s">
        <v>272</v>
      </c>
      <c r="H34" s="488">
        <f t="shared" si="2"/>
        <v>0</v>
      </c>
      <c r="I34" s="626">
        <v>0</v>
      </c>
      <c r="J34" s="626">
        <v>0</v>
      </c>
      <c r="K34" s="627">
        <v>0</v>
      </c>
      <c r="L34" s="495"/>
      <c r="M34" s="466"/>
      <c r="N34" s="411"/>
      <c r="O34" s="411"/>
      <c r="P34" s="411"/>
      <c r="Q34" s="411"/>
      <c r="R34" s="321"/>
      <c r="S34" s="411"/>
      <c r="T34" s="466"/>
      <c r="U34" s="319"/>
      <c r="V34" s="319"/>
      <c r="W34" s="319"/>
      <c r="X34" s="319"/>
    </row>
    <row r="35" spans="1:24" s="320" customFormat="1" ht="33" x14ac:dyDescent="0.25">
      <c r="A35" s="387">
        <v>30</v>
      </c>
      <c r="B35" s="391"/>
      <c r="C35" s="392"/>
      <c r="D35" s="472">
        <v>2</v>
      </c>
      <c r="E35" s="472"/>
      <c r="F35" s="576"/>
      <c r="G35" s="625" t="s">
        <v>273</v>
      </c>
      <c r="H35" s="488">
        <f t="shared" si="2"/>
        <v>0</v>
      </c>
      <c r="I35" s="626">
        <v>0</v>
      </c>
      <c r="J35" s="626">
        <v>0</v>
      </c>
      <c r="K35" s="627">
        <v>0</v>
      </c>
      <c r="L35" s="495"/>
      <c r="M35" s="466"/>
      <c r="N35" s="411"/>
      <c r="O35" s="411"/>
      <c r="P35" s="411"/>
      <c r="Q35" s="411"/>
      <c r="R35" s="491"/>
      <c r="S35" s="411"/>
      <c r="T35" s="466"/>
      <c r="U35" s="319"/>
      <c r="V35" s="319"/>
      <c r="W35" s="319"/>
      <c r="X35" s="319"/>
    </row>
    <row r="36" spans="1:24" s="320" customFormat="1" ht="33" x14ac:dyDescent="0.25">
      <c r="A36" s="387">
        <v>31</v>
      </c>
      <c r="B36" s="391"/>
      <c r="C36" s="392"/>
      <c r="D36" s="472">
        <v>3</v>
      </c>
      <c r="E36" s="472"/>
      <c r="F36" s="576"/>
      <c r="G36" s="625" t="s">
        <v>274</v>
      </c>
      <c r="H36" s="488">
        <f t="shared" si="2"/>
        <v>0</v>
      </c>
      <c r="I36" s="626">
        <v>0</v>
      </c>
      <c r="J36" s="626">
        <v>0</v>
      </c>
      <c r="K36" s="627">
        <v>0</v>
      </c>
      <c r="L36" s="495"/>
      <c r="M36" s="466"/>
      <c r="N36" s="411"/>
      <c r="O36" s="411"/>
      <c r="P36" s="411"/>
      <c r="Q36" s="411"/>
      <c r="R36" s="491"/>
      <c r="S36" s="411"/>
      <c r="T36" s="466"/>
      <c r="U36" s="319"/>
      <c r="V36" s="319"/>
      <c r="W36" s="319"/>
      <c r="X36" s="319"/>
    </row>
    <row r="37" spans="1:24" s="320" customFormat="1" x14ac:dyDescent="0.25">
      <c r="A37" s="387">
        <v>32</v>
      </c>
      <c r="B37" s="391"/>
      <c r="C37" s="392"/>
      <c r="D37" s="472">
        <v>4</v>
      </c>
      <c r="E37" s="472"/>
      <c r="F37" s="576"/>
      <c r="G37" s="599" t="s">
        <v>275</v>
      </c>
      <c r="H37" s="488">
        <f t="shared" si="2"/>
        <v>0</v>
      </c>
      <c r="I37" s="626">
        <v>0</v>
      </c>
      <c r="J37" s="626">
        <v>0</v>
      </c>
      <c r="K37" s="627">
        <v>0</v>
      </c>
      <c r="L37" s="495"/>
      <c r="M37" s="466"/>
      <c r="N37" s="411"/>
      <c r="O37" s="411"/>
      <c r="P37" s="411"/>
      <c r="Q37" s="411"/>
      <c r="R37" s="491"/>
      <c r="S37" s="411"/>
      <c r="T37" s="466"/>
      <c r="U37" s="319"/>
      <c r="V37" s="319"/>
      <c r="W37" s="319"/>
      <c r="X37" s="319"/>
    </row>
    <row r="38" spans="1:24" s="320" customFormat="1" ht="33" x14ac:dyDescent="0.25">
      <c r="A38" s="387">
        <v>33</v>
      </c>
      <c r="B38" s="391"/>
      <c r="C38" s="392"/>
      <c r="D38" s="472">
        <v>5</v>
      </c>
      <c r="E38" s="472"/>
      <c r="F38" s="576"/>
      <c r="G38" s="625" t="s">
        <v>276</v>
      </c>
      <c r="H38" s="488">
        <f t="shared" si="2"/>
        <v>0</v>
      </c>
      <c r="I38" s="626">
        <v>0</v>
      </c>
      <c r="J38" s="626">
        <v>0</v>
      </c>
      <c r="K38" s="627">
        <v>0</v>
      </c>
      <c r="L38" s="495"/>
      <c r="M38" s="466"/>
      <c r="N38" s="411"/>
      <c r="O38" s="411"/>
      <c r="P38" s="411"/>
      <c r="Q38" s="411"/>
      <c r="R38" s="491"/>
      <c r="S38" s="411"/>
      <c r="T38" s="466"/>
      <c r="U38" s="319"/>
      <c r="V38" s="319"/>
      <c r="W38" s="319"/>
      <c r="X38" s="319"/>
    </row>
    <row r="39" spans="1:24" s="320" customFormat="1" ht="33" x14ac:dyDescent="0.25">
      <c r="A39" s="387">
        <v>34</v>
      </c>
      <c r="B39" s="391"/>
      <c r="C39" s="392"/>
      <c r="D39" s="472">
        <v>6</v>
      </c>
      <c r="E39" s="472"/>
      <c r="F39" s="576"/>
      <c r="G39" s="625" t="s">
        <v>277</v>
      </c>
      <c r="H39" s="488">
        <f t="shared" si="2"/>
        <v>6000000</v>
      </c>
      <c r="I39" s="626">
        <v>0</v>
      </c>
      <c r="J39" s="626">
        <v>6000000</v>
      </c>
      <c r="K39" s="627">
        <v>0</v>
      </c>
      <c r="L39" s="495"/>
      <c r="M39" s="466"/>
      <c r="N39" s="411"/>
      <c r="O39" s="411"/>
      <c r="P39" s="411"/>
      <c r="Q39" s="411"/>
      <c r="R39" s="491"/>
      <c r="S39" s="411"/>
      <c r="T39" s="466"/>
      <c r="U39" s="319"/>
      <c r="V39" s="319"/>
      <c r="W39" s="319"/>
      <c r="X39" s="319"/>
    </row>
    <row r="40" spans="1:24" s="320" customFormat="1" x14ac:dyDescent="0.25">
      <c r="A40" s="387">
        <v>35</v>
      </c>
      <c r="B40" s="391"/>
      <c r="C40" s="392"/>
      <c r="D40" s="472">
        <v>7</v>
      </c>
      <c r="E40" s="472"/>
      <c r="F40" s="576"/>
      <c r="G40" s="599" t="s">
        <v>278</v>
      </c>
      <c r="H40" s="488">
        <f t="shared" si="2"/>
        <v>2000000</v>
      </c>
      <c r="I40" s="626">
        <v>0</v>
      </c>
      <c r="J40" s="626">
        <v>2000000</v>
      </c>
      <c r="K40" s="627">
        <v>0</v>
      </c>
      <c r="L40" s="495"/>
      <c r="M40" s="466"/>
      <c r="N40" s="411"/>
      <c r="O40" s="411"/>
      <c r="P40" s="411"/>
      <c r="Q40" s="411"/>
      <c r="R40" s="491"/>
      <c r="S40" s="411"/>
      <c r="T40" s="466"/>
      <c r="U40" s="319"/>
      <c r="V40" s="319"/>
      <c r="W40" s="319"/>
      <c r="X40" s="319"/>
    </row>
    <row r="41" spans="1:24" s="320" customFormat="1" ht="33" x14ac:dyDescent="0.25">
      <c r="A41" s="387">
        <v>36</v>
      </c>
      <c r="B41" s="391"/>
      <c r="C41" s="392"/>
      <c r="D41" s="472">
        <v>8</v>
      </c>
      <c r="E41" s="472"/>
      <c r="F41" s="576"/>
      <c r="G41" s="625" t="s">
        <v>279</v>
      </c>
      <c r="H41" s="488">
        <f t="shared" si="2"/>
        <v>0</v>
      </c>
      <c r="I41" s="626">
        <v>0</v>
      </c>
      <c r="J41" s="626">
        <v>0</v>
      </c>
      <c r="K41" s="627">
        <v>0</v>
      </c>
      <c r="L41" s="495"/>
      <c r="M41" s="466"/>
      <c r="N41" s="411"/>
      <c r="O41" s="411"/>
      <c r="P41" s="411"/>
      <c r="Q41" s="411"/>
      <c r="R41" s="491"/>
      <c r="S41" s="411"/>
      <c r="T41" s="466"/>
      <c r="U41" s="319"/>
      <c r="V41" s="319"/>
      <c r="W41" s="319"/>
      <c r="X41" s="319"/>
    </row>
    <row r="42" spans="1:24" s="320" customFormat="1" x14ac:dyDescent="0.25">
      <c r="A42" s="387">
        <v>37</v>
      </c>
      <c r="B42" s="391"/>
      <c r="C42" s="392"/>
      <c r="D42" s="472">
        <v>9</v>
      </c>
      <c r="E42" s="472"/>
      <c r="F42" s="576"/>
      <c r="G42" s="924" t="s">
        <v>280</v>
      </c>
      <c r="H42" s="925">
        <f t="shared" si="2"/>
        <v>2000000</v>
      </c>
      <c r="I42" s="626">
        <v>2000000</v>
      </c>
      <c r="J42" s="626">
        <v>0</v>
      </c>
      <c r="K42" s="627">
        <v>0</v>
      </c>
      <c r="L42" s="495"/>
      <c r="M42" s="466"/>
      <c r="N42" s="411"/>
      <c r="O42" s="411"/>
      <c r="P42" s="411"/>
      <c r="Q42" s="411"/>
      <c r="R42" s="491"/>
      <c r="S42" s="411"/>
      <c r="T42" s="466"/>
      <c r="U42" s="319"/>
      <c r="V42" s="319"/>
      <c r="W42" s="319"/>
      <c r="X42" s="319"/>
    </row>
    <row r="43" spans="1:24" s="320" customFormat="1" x14ac:dyDescent="0.25">
      <c r="A43" s="387">
        <v>38</v>
      </c>
      <c r="B43" s="388"/>
      <c r="C43" s="388">
        <v>4</v>
      </c>
      <c r="D43" s="467"/>
      <c r="E43" s="467"/>
      <c r="F43" s="467" t="s">
        <v>196</v>
      </c>
      <c r="G43" s="467"/>
      <c r="H43" s="925">
        <f t="shared" si="2"/>
        <v>1285000</v>
      </c>
      <c r="I43" s="493">
        <f>SUM(I44:I46)</f>
        <v>1285000</v>
      </c>
      <c r="J43" s="493">
        <f>SUM(J44:J46)</f>
        <v>0</v>
      </c>
      <c r="K43" s="494">
        <f>SUM(K44:K46)</f>
        <v>0</v>
      </c>
      <c r="L43" s="408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</row>
    <row r="44" spans="1:24" s="320" customFormat="1" x14ac:dyDescent="0.25">
      <c r="A44" s="387">
        <v>39</v>
      </c>
      <c r="B44" s="391"/>
      <c r="C44" s="396"/>
      <c r="D44" s="472">
        <v>1</v>
      </c>
      <c r="E44" s="472"/>
      <c r="F44" s="472"/>
      <c r="G44" s="472" t="s">
        <v>269</v>
      </c>
      <c r="H44" s="612">
        <f t="shared" si="2"/>
        <v>0</v>
      </c>
      <c r="I44" s="612">
        <v>0</v>
      </c>
      <c r="J44" s="612">
        <v>0</v>
      </c>
      <c r="K44" s="609">
        <v>0</v>
      </c>
      <c r="L44" s="401"/>
      <c r="M44" s="466"/>
      <c r="N44" s="411"/>
      <c r="O44" s="411"/>
      <c r="P44" s="411"/>
      <c r="Q44" s="411"/>
      <c r="R44" s="321"/>
      <c r="S44" s="411"/>
      <c r="T44" s="466"/>
      <c r="U44" s="319"/>
      <c r="V44" s="319"/>
      <c r="W44" s="319"/>
      <c r="X44" s="319"/>
    </row>
    <row r="45" spans="1:24" s="320" customFormat="1" x14ac:dyDescent="0.25">
      <c r="A45" s="387">
        <v>40</v>
      </c>
      <c r="B45" s="391"/>
      <c r="C45" s="396"/>
      <c r="D45" s="472">
        <v>2</v>
      </c>
      <c r="E45" s="472"/>
      <c r="F45" s="472"/>
      <c r="G45" s="472" t="s">
        <v>281</v>
      </c>
      <c r="H45" s="612">
        <f t="shared" si="2"/>
        <v>0</v>
      </c>
      <c r="I45" s="612">
        <v>0</v>
      </c>
      <c r="J45" s="612">
        <v>0</v>
      </c>
      <c r="K45" s="609">
        <v>0</v>
      </c>
      <c r="L45" s="628"/>
      <c r="M45" s="466"/>
      <c r="N45" s="411"/>
      <c r="O45" s="411"/>
      <c r="P45" s="411"/>
      <c r="Q45" s="411"/>
      <c r="R45" s="321"/>
      <c r="S45" s="411"/>
      <c r="T45" s="466"/>
      <c r="U45" s="319"/>
      <c r="V45" s="319"/>
      <c r="W45" s="319"/>
      <c r="X45" s="319"/>
    </row>
    <row r="46" spans="1:24" s="320" customFormat="1" x14ac:dyDescent="0.25">
      <c r="A46" s="387">
        <v>41</v>
      </c>
      <c r="B46" s="391"/>
      <c r="C46" s="396"/>
      <c r="D46" s="472">
        <v>3</v>
      </c>
      <c r="E46" s="472"/>
      <c r="F46" s="472"/>
      <c r="G46" s="472" t="s">
        <v>270</v>
      </c>
      <c r="H46" s="612">
        <f t="shared" si="2"/>
        <v>1285000</v>
      </c>
      <c r="I46" s="920">
        <v>1285000</v>
      </c>
      <c r="J46" s="920"/>
      <c r="K46" s="609">
        <v>0</v>
      </c>
      <c r="L46" s="401"/>
      <c r="M46" s="466"/>
      <c r="N46" s="411"/>
      <c r="O46" s="411"/>
      <c r="P46" s="411"/>
      <c r="Q46" s="411"/>
      <c r="R46" s="321"/>
      <c r="S46" s="411"/>
      <c r="T46" s="466"/>
      <c r="U46" s="319"/>
      <c r="V46" s="319"/>
      <c r="W46" s="319"/>
      <c r="X46" s="319"/>
    </row>
    <row r="47" spans="1:24" s="320" customFormat="1" x14ac:dyDescent="0.25">
      <c r="A47" s="387">
        <v>42</v>
      </c>
      <c r="B47" s="391"/>
      <c r="C47" s="396"/>
      <c r="D47" s="472"/>
      <c r="E47" s="473" t="s">
        <v>282</v>
      </c>
      <c r="F47" s="472"/>
      <c r="G47" s="472"/>
      <c r="H47" s="498">
        <f t="shared" si="2"/>
        <v>741442665</v>
      </c>
      <c r="I47" s="498">
        <f>I30+I8</f>
        <v>705265485</v>
      </c>
      <c r="J47" s="498">
        <f t="shared" ref="J47:K47" si="3">J30+J8</f>
        <v>36177180</v>
      </c>
      <c r="K47" s="498">
        <f t="shared" si="3"/>
        <v>0</v>
      </c>
      <c r="L47" s="401"/>
      <c r="M47" s="466"/>
      <c r="N47" s="411"/>
      <c r="O47" s="411"/>
      <c r="P47" s="411"/>
      <c r="Q47" s="411"/>
      <c r="R47" s="321"/>
      <c r="S47" s="411"/>
      <c r="T47" s="466"/>
      <c r="U47" s="319"/>
      <c r="V47" s="319"/>
      <c r="W47" s="319"/>
      <c r="X47" s="319"/>
    </row>
    <row r="48" spans="1:24" s="379" customFormat="1" x14ac:dyDescent="0.25">
      <c r="A48" s="387">
        <v>43</v>
      </c>
      <c r="B48" s="629"/>
      <c r="C48" s="391" t="s">
        <v>326</v>
      </c>
      <c r="D48" s="513"/>
      <c r="E48" s="513"/>
      <c r="F48" s="513"/>
      <c r="G48" s="513"/>
      <c r="H48" s="597">
        <f t="shared" si="2"/>
        <v>1</v>
      </c>
      <c r="I48" s="597">
        <v>1</v>
      </c>
      <c r="J48" s="597">
        <v>0</v>
      </c>
      <c r="K48" s="900">
        <v>0</v>
      </c>
      <c r="L48" s="502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</row>
    <row r="49" spans="1:24" s="320" customFormat="1" x14ac:dyDescent="0.25">
      <c r="A49" s="387">
        <v>44</v>
      </c>
      <c r="B49" s="391"/>
      <c r="C49" s="391"/>
      <c r="D49" s="513"/>
      <c r="E49" s="513" t="s">
        <v>9</v>
      </c>
      <c r="F49" s="631"/>
      <c r="G49" s="631"/>
      <c r="H49" s="597">
        <f t="shared" ref="H49:H51" si="4">I49+J49+K49</f>
        <v>5</v>
      </c>
      <c r="I49" s="513">
        <v>5</v>
      </c>
      <c r="J49" s="513">
        <v>0</v>
      </c>
      <c r="K49" s="632">
        <v>0</v>
      </c>
      <c r="L49" s="502"/>
      <c r="M49" s="466"/>
      <c r="N49" s="411"/>
      <c r="O49" s="411"/>
      <c r="P49" s="411"/>
      <c r="Q49" s="411"/>
      <c r="R49" s="321"/>
      <c r="S49" s="411"/>
      <c r="T49" s="466"/>
      <c r="U49" s="319"/>
      <c r="V49" s="319"/>
      <c r="W49" s="319"/>
      <c r="X49" s="319"/>
    </row>
    <row r="50" spans="1:24" s="320" customFormat="1" x14ac:dyDescent="0.25">
      <c r="A50" s="387">
        <v>45</v>
      </c>
      <c r="B50" s="391"/>
      <c r="C50" s="391"/>
      <c r="D50" s="513"/>
      <c r="E50" s="513" t="s">
        <v>284</v>
      </c>
      <c r="F50" s="631"/>
      <c r="G50" s="631"/>
      <c r="H50" s="597">
        <f t="shared" si="4"/>
        <v>7</v>
      </c>
      <c r="I50" s="513">
        <v>7</v>
      </c>
      <c r="J50" s="513">
        <v>0</v>
      </c>
      <c r="K50" s="632">
        <v>0</v>
      </c>
      <c r="L50" s="502"/>
      <c r="M50" s="466"/>
      <c r="N50" s="411"/>
      <c r="O50" s="411"/>
      <c r="P50" s="411"/>
      <c r="Q50" s="411"/>
      <c r="R50" s="321"/>
      <c r="S50" s="411"/>
      <c r="T50" s="466"/>
      <c r="U50" s="319"/>
      <c r="V50" s="319"/>
      <c r="W50" s="319"/>
      <c r="X50" s="319"/>
    </row>
    <row r="51" spans="1:24" s="320" customFormat="1" x14ac:dyDescent="0.25">
      <c r="A51" s="387">
        <v>46</v>
      </c>
      <c r="B51" s="391"/>
      <c r="C51" s="391"/>
      <c r="D51" s="513"/>
      <c r="E51" s="513" t="s">
        <v>285</v>
      </c>
      <c r="F51" s="631"/>
      <c r="G51" s="631"/>
      <c r="H51" s="597">
        <f t="shared" si="4"/>
        <v>21</v>
      </c>
      <c r="I51" s="513">
        <v>21</v>
      </c>
      <c r="J51" s="513">
        <v>0</v>
      </c>
      <c r="K51" s="632">
        <v>0</v>
      </c>
      <c r="L51" s="502"/>
      <c r="M51" s="466"/>
      <c r="N51" s="411"/>
      <c r="O51" s="411"/>
      <c r="P51" s="411"/>
      <c r="Q51" s="411"/>
      <c r="R51" s="321"/>
      <c r="S51" s="411"/>
      <c r="T51" s="466"/>
      <c r="U51" s="319"/>
      <c r="V51" s="319"/>
      <c r="W51" s="319"/>
      <c r="X51" s="319"/>
    </row>
    <row r="52" spans="1:24" s="320" customFormat="1" x14ac:dyDescent="0.25">
      <c r="A52" s="387">
        <v>47</v>
      </c>
      <c r="B52" s="989" t="s">
        <v>250</v>
      </c>
      <c r="C52" s="989"/>
      <c r="D52" s="989"/>
      <c r="E52" s="989"/>
      <c r="F52" s="989"/>
      <c r="G52" s="989"/>
      <c r="H52" s="989"/>
      <c r="I52" s="990"/>
      <c r="J52" s="500"/>
      <c r="K52" s="501"/>
      <c r="L52" s="502"/>
      <c r="M52" s="466"/>
      <c r="N52" s="411"/>
      <c r="O52" s="411"/>
      <c r="P52" s="411"/>
      <c r="Q52" s="411"/>
      <c r="R52" s="321"/>
      <c r="S52" s="411"/>
      <c r="T52" s="466"/>
      <c r="U52" s="319"/>
      <c r="V52" s="319"/>
      <c r="W52" s="319"/>
      <c r="X52" s="319"/>
    </row>
    <row r="53" spans="1:24" s="320" customFormat="1" x14ac:dyDescent="0.25">
      <c r="A53" s="387">
        <v>48</v>
      </c>
      <c r="B53" s="388">
        <v>1</v>
      </c>
      <c r="C53" s="388"/>
      <c r="D53" s="467"/>
      <c r="E53" s="974" t="s">
        <v>213</v>
      </c>
      <c r="F53" s="988"/>
      <c r="G53" s="975"/>
      <c r="H53" s="503">
        <f t="shared" ref="H53:H58" si="5">I53+J53+K53</f>
        <v>66588441</v>
      </c>
      <c r="I53" s="503">
        <f>SUM(I54:I56)</f>
        <v>66588441</v>
      </c>
      <c r="J53" s="503">
        <f>SUM(J54:J56)</f>
        <v>0</v>
      </c>
      <c r="K53" s="504">
        <f>SUM(K54:K56)</f>
        <v>0</v>
      </c>
      <c r="L53" s="502"/>
      <c r="M53" s="505"/>
      <c r="N53" s="506"/>
      <c r="O53" s="506"/>
      <c r="P53" s="506"/>
      <c r="Q53" s="506"/>
      <c r="R53" s="321"/>
      <c r="S53" s="506"/>
      <c r="T53" s="505"/>
      <c r="U53" s="319"/>
      <c r="V53" s="319"/>
      <c r="W53" s="319"/>
      <c r="X53" s="319"/>
    </row>
    <row r="54" spans="1:24" s="320" customFormat="1" x14ac:dyDescent="0.25">
      <c r="A54" s="387">
        <v>49</v>
      </c>
      <c r="B54" s="388"/>
      <c r="C54" s="388">
        <v>1</v>
      </c>
      <c r="D54" s="467"/>
      <c r="E54" s="467"/>
      <c r="F54" s="974" t="s">
        <v>188</v>
      </c>
      <c r="G54" s="975"/>
      <c r="H54" s="503">
        <f t="shared" si="5"/>
        <v>46058293</v>
      </c>
      <c r="I54" s="507">
        <v>46058293</v>
      </c>
      <c r="J54" s="471">
        <v>0</v>
      </c>
      <c r="K54" s="508">
        <v>0</v>
      </c>
      <c r="L54" s="502"/>
      <c r="M54" s="509"/>
      <c r="N54" s="509"/>
      <c r="O54" s="509"/>
      <c r="P54" s="509"/>
      <c r="Q54" s="509"/>
      <c r="R54" s="510"/>
      <c r="S54" s="509"/>
      <c r="T54" s="509"/>
      <c r="U54" s="394"/>
      <c r="V54" s="319"/>
      <c r="W54" s="319"/>
      <c r="X54" s="319"/>
    </row>
    <row r="55" spans="1:24" s="320" customFormat="1" ht="30.75" customHeight="1" x14ac:dyDescent="0.25">
      <c r="A55" s="387">
        <v>50</v>
      </c>
      <c r="B55" s="389"/>
      <c r="C55" s="390">
        <v>2</v>
      </c>
      <c r="D55" s="470"/>
      <c r="E55" s="470"/>
      <c r="F55" s="982" t="s">
        <v>190</v>
      </c>
      <c r="G55" s="983"/>
      <c r="H55" s="503">
        <f t="shared" si="5"/>
        <v>8465148</v>
      </c>
      <c r="I55" s="507">
        <v>8465148</v>
      </c>
      <c r="J55" s="471">
        <v>0</v>
      </c>
      <c r="K55" s="508">
        <v>0</v>
      </c>
      <c r="L55" s="511"/>
      <c r="M55" s="509"/>
      <c r="N55" s="509"/>
      <c r="O55" s="509"/>
      <c r="P55" s="509"/>
      <c r="Q55" s="509"/>
      <c r="R55" s="510"/>
      <c r="S55" s="509"/>
      <c r="T55" s="509"/>
      <c r="U55" s="394"/>
      <c r="V55" s="319"/>
      <c r="W55" s="319"/>
      <c r="X55" s="319"/>
    </row>
    <row r="56" spans="1:24" s="320" customFormat="1" x14ac:dyDescent="0.25">
      <c r="A56" s="387">
        <v>51</v>
      </c>
      <c r="B56" s="389"/>
      <c r="C56" s="390">
        <v>3</v>
      </c>
      <c r="D56" s="470"/>
      <c r="E56" s="470"/>
      <c r="F56" s="976" t="s">
        <v>191</v>
      </c>
      <c r="G56" s="977"/>
      <c r="H56" s="503">
        <f t="shared" si="5"/>
        <v>12065000</v>
      </c>
      <c r="I56" s="507">
        <v>12065000</v>
      </c>
      <c r="J56" s="471">
        <v>0</v>
      </c>
      <c r="K56" s="508">
        <v>0</v>
      </c>
      <c r="L56" s="409"/>
      <c r="M56" s="512"/>
      <c r="N56" s="512"/>
      <c r="O56" s="512"/>
      <c r="P56" s="512"/>
      <c r="Q56" s="512"/>
      <c r="R56" s="512"/>
      <c r="S56" s="512"/>
      <c r="T56" s="512"/>
      <c r="U56" s="512"/>
      <c r="V56" s="397"/>
      <c r="W56" s="398"/>
      <c r="X56" s="398"/>
    </row>
    <row r="57" spans="1:24" s="320" customFormat="1" x14ac:dyDescent="0.25">
      <c r="A57" s="387">
        <v>52</v>
      </c>
      <c r="B57" s="389">
        <v>2</v>
      </c>
      <c r="C57" s="390"/>
      <c r="D57" s="470"/>
      <c r="E57" s="471" t="s">
        <v>241</v>
      </c>
      <c r="F57" s="565"/>
      <c r="G57" s="566"/>
      <c r="H57" s="503">
        <f t="shared" si="5"/>
        <v>650000</v>
      </c>
      <c r="I57" s="507">
        <f>I58</f>
        <v>650000</v>
      </c>
      <c r="J57" s="507">
        <f>J58</f>
        <v>0</v>
      </c>
      <c r="K57" s="507">
        <f>K58</f>
        <v>0</v>
      </c>
      <c r="L57" s="409"/>
      <c r="M57" s="512"/>
      <c r="N57" s="512"/>
      <c r="O57" s="512"/>
      <c r="P57" s="512"/>
      <c r="Q57" s="512"/>
      <c r="R57" s="512"/>
      <c r="S57" s="512"/>
      <c r="T57" s="512"/>
      <c r="U57" s="512"/>
      <c r="V57" s="397"/>
      <c r="W57" s="398"/>
      <c r="X57" s="398"/>
    </row>
    <row r="58" spans="1:24" s="320" customFormat="1" x14ac:dyDescent="0.25">
      <c r="A58" s="387">
        <v>53</v>
      </c>
      <c r="B58" s="389"/>
      <c r="C58" s="390">
        <v>1</v>
      </c>
      <c r="D58" s="470"/>
      <c r="E58" s="470"/>
      <c r="F58" s="976" t="s">
        <v>199</v>
      </c>
      <c r="G58" s="977"/>
      <c r="H58" s="503">
        <f t="shared" si="5"/>
        <v>650000</v>
      </c>
      <c r="I58" s="507">
        <v>650000</v>
      </c>
      <c r="J58" s="471">
        <v>0</v>
      </c>
      <c r="K58" s="508">
        <v>0</v>
      </c>
      <c r="L58" s="409"/>
      <c r="M58" s="512"/>
      <c r="N58" s="512"/>
      <c r="O58" s="512"/>
      <c r="P58" s="512"/>
      <c r="Q58" s="512"/>
      <c r="R58" s="512"/>
      <c r="S58" s="512"/>
      <c r="T58" s="512"/>
      <c r="U58" s="512"/>
      <c r="V58" s="397"/>
      <c r="W58" s="398"/>
      <c r="X58" s="398"/>
    </row>
    <row r="59" spans="1:24" s="320" customFormat="1" x14ac:dyDescent="0.25">
      <c r="A59" s="387">
        <v>54</v>
      </c>
      <c r="B59" s="388"/>
      <c r="C59" s="391"/>
      <c r="D59" s="513"/>
      <c r="E59" s="473" t="s">
        <v>282</v>
      </c>
      <c r="F59" s="513"/>
      <c r="G59" s="513"/>
      <c r="H59" s="514">
        <f>H53+H57</f>
        <v>67238441</v>
      </c>
      <c r="I59" s="514">
        <f>I53+I57</f>
        <v>67238441</v>
      </c>
      <c r="J59" s="514">
        <f>J53+J57</f>
        <v>0</v>
      </c>
      <c r="K59" s="514">
        <f>K53+K57</f>
        <v>0</v>
      </c>
      <c r="L59" s="408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319"/>
    </row>
    <row r="60" spans="1:24" s="320" customFormat="1" x14ac:dyDescent="0.25">
      <c r="A60" s="387">
        <v>55</v>
      </c>
      <c r="B60" s="389"/>
      <c r="C60" s="391" t="s">
        <v>283</v>
      </c>
      <c r="D60" s="513"/>
      <c r="E60" s="513"/>
      <c r="F60" s="513"/>
      <c r="G60" s="513"/>
      <c r="H60" s="597">
        <f>I60+J60+K60</f>
        <v>11</v>
      </c>
      <c r="I60" s="597">
        <v>11</v>
      </c>
      <c r="J60" s="597">
        <v>0</v>
      </c>
      <c r="K60" s="633">
        <v>0</v>
      </c>
      <c r="L60" s="596"/>
      <c r="M60" s="634"/>
      <c r="N60" s="634"/>
      <c r="O60" s="634"/>
      <c r="P60" s="634"/>
      <c r="Q60" s="634"/>
      <c r="R60" s="634"/>
      <c r="S60" s="634"/>
      <c r="T60" s="634"/>
      <c r="U60" s="394"/>
      <c r="V60" s="319"/>
      <c r="W60" s="319"/>
      <c r="X60" s="319"/>
    </row>
    <row r="61" spans="1:24" s="320" customFormat="1" x14ac:dyDescent="0.25">
      <c r="A61" s="387">
        <v>56</v>
      </c>
      <c r="B61" s="515" t="s">
        <v>327</v>
      </c>
      <c r="C61" s="516"/>
      <c r="D61" s="516"/>
      <c r="E61" s="517"/>
      <c r="F61" s="518"/>
      <c r="G61" s="519"/>
      <c r="H61" s="902"/>
      <c r="I61" s="902"/>
      <c r="J61" s="902"/>
      <c r="K61" s="903"/>
      <c r="L61" s="520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</row>
    <row r="62" spans="1:24" s="320" customFormat="1" x14ac:dyDescent="0.25">
      <c r="A62" s="387">
        <v>57</v>
      </c>
      <c r="B62" s="388">
        <v>1</v>
      </c>
      <c r="C62" s="388"/>
      <c r="D62" s="467"/>
      <c r="E62" s="974" t="s">
        <v>213</v>
      </c>
      <c r="F62" s="988"/>
      <c r="G62" s="975"/>
      <c r="H62" s="507">
        <f t="shared" ref="H62:H67" si="6">I62+J62+K62</f>
        <v>27143735</v>
      </c>
      <c r="I62" s="507">
        <f>SUM(I63:I65)</f>
        <v>27143735</v>
      </c>
      <c r="J62" s="507">
        <f>SUM(J63:J65)</f>
        <v>0</v>
      </c>
      <c r="K62" s="521">
        <f>SUM(K63:K65)</f>
        <v>0</v>
      </c>
      <c r="L62" s="495"/>
      <c r="M62" s="522"/>
      <c r="N62" s="522"/>
      <c r="O62" s="522"/>
      <c r="P62" s="466"/>
      <c r="Q62" s="466"/>
      <c r="R62" s="319"/>
      <c r="S62" s="466"/>
      <c r="T62" s="522"/>
      <c r="U62" s="319"/>
      <c r="V62" s="319"/>
      <c r="W62" s="319"/>
      <c r="X62" s="319"/>
    </row>
    <row r="63" spans="1:24" s="320" customFormat="1" x14ac:dyDescent="0.25">
      <c r="A63" s="387">
        <v>58</v>
      </c>
      <c r="B63" s="388"/>
      <c r="C63" s="388">
        <v>1</v>
      </c>
      <c r="D63" s="467"/>
      <c r="E63" s="467"/>
      <c r="F63" s="974" t="s">
        <v>188</v>
      </c>
      <c r="G63" s="975"/>
      <c r="H63" s="507">
        <f t="shared" si="6"/>
        <v>9370700</v>
      </c>
      <c r="I63" s="507">
        <v>9370700</v>
      </c>
      <c r="J63" s="507">
        <v>0</v>
      </c>
      <c r="K63" s="521">
        <v>0</v>
      </c>
      <c r="L63" s="495"/>
      <c r="M63" s="522"/>
      <c r="N63" s="522"/>
      <c r="O63" s="522"/>
      <c r="P63" s="466"/>
      <c r="Q63" s="466"/>
      <c r="R63" s="319"/>
      <c r="S63" s="466"/>
      <c r="T63" s="522"/>
      <c r="U63" s="319"/>
      <c r="V63" s="319"/>
      <c r="W63" s="319"/>
      <c r="X63" s="319"/>
    </row>
    <row r="64" spans="1:24" s="320" customFormat="1" ht="31.5" customHeight="1" x14ac:dyDescent="0.25">
      <c r="A64" s="387">
        <v>59</v>
      </c>
      <c r="B64" s="389"/>
      <c r="C64" s="390">
        <v>2</v>
      </c>
      <c r="D64" s="470"/>
      <c r="E64" s="470"/>
      <c r="F64" s="982" t="s">
        <v>190</v>
      </c>
      <c r="G64" s="983"/>
      <c r="H64" s="507">
        <f t="shared" si="6"/>
        <v>1710035</v>
      </c>
      <c r="I64" s="507">
        <v>1710035</v>
      </c>
      <c r="J64" s="507">
        <v>0</v>
      </c>
      <c r="K64" s="521">
        <v>0</v>
      </c>
      <c r="L64" s="495"/>
      <c r="M64" s="522"/>
      <c r="N64" s="522"/>
      <c r="O64" s="522"/>
      <c r="P64" s="466"/>
      <c r="Q64" s="466"/>
      <c r="R64" s="319"/>
      <c r="S64" s="466"/>
      <c r="T64" s="522"/>
      <c r="U64" s="319"/>
      <c r="V64" s="319"/>
      <c r="W64" s="319"/>
      <c r="X64" s="319"/>
    </row>
    <row r="65" spans="1:24" s="320" customFormat="1" x14ac:dyDescent="0.25">
      <c r="A65" s="387">
        <v>60</v>
      </c>
      <c r="B65" s="389"/>
      <c r="C65" s="390">
        <v>3</v>
      </c>
      <c r="D65" s="470"/>
      <c r="E65" s="470"/>
      <c r="F65" s="976" t="s">
        <v>191</v>
      </c>
      <c r="G65" s="977"/>
      <c r="H65" s="507">
        <f t="shared" si="6"/>
        <v>16063000</v>
      </c>
      <c r="I65" s="507">
        <v>16063000</v>
      </c>
      <c r="J65" s="507">
        <v>0</v>
      </c>
      <c r="K65" s="521">
        <v>0</v>
      </c>
      <c r="L65" s="495"/>
      <c r="M65" s="522"/>
      <c r="N65" s="522"/>
      <c r="O65" s="522"/>
      <c r="P65" s="466"/>
      <c r="Q65" s="466"/>
      <c r="R65" s="319"/>
      <c r="S65" s="466"/>
      <c r="T65" s="522"/>
      <c r="U65" s="319"/>
      <c r="V65" s="319"/>
      <c r="W65" s="319"/>
      <c r="X65" s="319"/>
    </row>
    <row r="66" spans="1:24" s="320" customFormat="1" x14ac:dyDescent="0.25">
      <c r="A66" s="387">
        <v>61</v>
      </c>
      <c r="B66" s="568">
        <v>2</v>
      </c>
      <c r="C66" s="390"/>
      <c r="D66" s="470"/>
      <c r="E66" s="984" t="s">
        <v>241</v>
      </c>
      <c r="F66" s="985"/>
      <c r="G66" s="986"/>
      <c r="H66" s="507">
        <f t="shared" si="6"/>
        <v>177633</v>
      </c>
      <c r="I66" s="507">
        <f>I67</f>
        <v>177633</v>
      </c>
      <c r="J66" s="507">
        <v>0</v>
      </c>
      <c r="K66" s="507">
        <f>K67</f>
        <v>0</v>
      </c>
      <c r="L66" s="495"/>
      <c r="M66" s="522"/>
      <c r="N66" s="522"/>
      <c r="O66" s="522"/>
      <c r="P66" s="466"/>
      <c r="Q66" s="466"/>
      <c r="R66" s="319"/>
      <c r="S66" s="466"/>
      <c r="T66" s="522"/>
      <c r="U66" s="319"/>
      <c r="V66" s="319"/>
      <c r="W66" s="319"/>
      <c r="X66" s="319"/>
    </row>
    <row r="67" spans="1:24" s="320" customFormat="1" x14ac:dyDescent="0.25">
      <c r="A67" s="387">
        <v>62</v>
      </c>
      <c r="B67" s="389"/>
      <c r="C67" s="390">
        <v>1</v>
      </c>
      <c r="D67" s="470"/>
      <c r="E67" s="567"/>
      <c r="F67" s="987" t="s">
        <v>199</v>
      </c>
      <c r="G67" s="977"/>
      <c r="H67" s="507">
        <f t="shared" si="6"/>
        <v>177633</v>
      </c>
      <c r="I67" s="507">
        <v>177633</v>
      </c>
      <c r="J67" s="507">
        <v>0</v>
      </c>
      <c r="K67" s="521">
        <v>0</v>
      </c>
      <c r="L67" s="495"/>
      <c r="M67" s="522"/>
      <c r="N67" s="522"/>
      <c r="O67" s="522"/>
      <c r="P67" s="466"/>
      <c r="Q67" s="466"/>
      <c r="R67" s="319"/>
      <c r="S67" s="466"/>
      <c r="T67" s="522"/>
      <c r="U67" s="319"/>
      <c r="V67" s="319"/>
      <c r="W67" s="319"/>
      <c r="X67" s="319"/>
    </row>
    <row r="68" spans="1:24" s="320" customFormat="1" x14ac:dyDescent="0.25">
      <c r="A68" s="387">
        <v>63</v>
      </c>
      <c r="B68" s="399"/>
      <c r="C68" s="399"/>
      <c r="D68" s="472"/>
      <c r="E68" s="473" t="s">
        <v>282</v>
      </c>
      <c r="F68" s="472"/>
      <c r="G68" s="472"/>
      <c r="H68" s="498">
        <f>H62+H66</f>
        <v>27321368</v>
      </c>
      <c r="I68" s="498">
        <f>I62+I66</f>
        <v>27321368</v>
      </c>
      <c r="J68" s="498">
        <f>J62+J66</f>
        <v>0</v>
      </c>
      <c r="K68" s="498">
        <f>K62+K66</f>
        <v>0</v>
      </c>
      <c r="L68" s="495"/>
      <c r="M68" s="522"/>
      <c r="N68" s="522"/>
      <c r="O68" s="522"/>
      <c r="P68" s="466"/>
      <c r="Q68" s="466"/>
      <c r="R68" s="319"/>
      <c r="S68" s="466"/>
      <c r="T68" s="522"/>
      <c r="U68" s="319"/>
      <c r="V68" s="319"/>
      <c r="W68" s="319"/>
      <c r="X68" s="319"/>
    </row>
    <row r="69" spans="1:24" s="320" customFormat="1" x14ac:dyDescent="0.25">
      <c r="A69" s="387">
        <v>64</v>
      </c>
      <c r="B69" s="399"/>
      <c r="C69" s="391" t="s">
        <v>286</v>
      </c>
      <c r="D69" s="513"/>
      <c r="E69" s="513"/>
      <c r="F69" s="513"/>
      <c r="G69" s="513"/>
      <c r="H69" s="472">
        <f>I69+J69+K69</f>
        <v>2</v>
      </c>
      <c r="I69" s="472">
        <v>2</v>
      </c>
      <c r="J69" s="472">
        <v>0</v>
      </c>
      <c r="K69" s="635">
        <v>0</v>
      </c>
      <c r="L69" s="400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</row>
    <row r="70" spans="1:24" s="320" customFormat="1" x14ac:dyDescent="0.25">
      <c r="A70" s="387">
        <v>65</v>
      </c>
      <c r="B70" s="523" t="s">
        <v>155</v>
      </c>
      <c r="C70" s="399"/>
      <c r="D70" s="472"/>
      <c r="E70" s="472"/>
      <c r="F70" s="524"/>
      <c r="G70" s="525"/>
      <c r="H70" s="525"/>
      <c r="I70" s="525"/>
      <c r="J70" s="525"/>
      <c r="K70" s="526"/>
      <c r="L70" s="495"/>
      <c r="M70" s="522"/>
      <c r="N70" s="522"/>
      <c r="O70" s="522"/>
      <c r="P70" s="466"/>
      <c r="Q70" s="466"/>
      <c r="R70" s="319"/>
      <c r="S70" s="466"/>
      <c r="T70" s="522"/>
      <c r="U70" s="319"/>
      <c r="V70" s="319"/>
      <c r="W70" s="319"/>
      <c r="X70" s="319"/>
    </row>
    <row r="71" spans="1:24" s="320" customFormat="1" x14ac:dyDescent="0.25">
      <c r="A71" s="387">
        <v>66</v>
      </c>
      <c r="B71" s="388">
        <v>1</v>
      </c>
      <c r="C71" s="388"/>
      <c r="D71" s="467"/>
      <c r="E71" s="974" t="s">
        <v>213</v>
      </c>
      <c r="F71" s="988"/>
      <c r="G71" s="975"/>
      <c r="H71" s="507">
        <f>I71+J71+K71</f>
        <v>89480411</v>
      </c>
      <c r="I71" s="507">
        <f>SUM(I72:I74)</f>
        <v>89480411</v>
      </c>
      <c r="J71" s="507">
        <f>SUM(J72:J74)</f>
        <v>0</v>
      </c>
      <c r="K71" s="508">
        <v>0</v>
      </c>
      <c r="L71" s="400"/>
      <c r="M71" s="527"/>
      <c r="N71" s="527"/>
      <c r="O71" s="527"/>
      <c r="P71" s="528"/>
      <c r="Q71" s="528"/>
      <c r="R71" s="529"/>
      <c r="S71" s="528"/>
      <c r="T71" s="527"/>
      <c r="U71" s="394"/>
      <c r="V71" s="394"/>
      <c r="W71" s="394"/>
      <c r="X71" s="394"/>
    </row>
    <row r="72" spans="1:24" s="320" customFormat="1" x14ac:dyDescent="0.25">
      <c r="A72" s="387">
        <v>67</v>
      </c>
      <c r="B72" s="388"/>
      <c r="C72" s="388">
        <v>1</v>
      </c>
      <c r="D72" s="467"/>
      <c r="E72" s="467"/>
      <c r="F72" s="974" t="s">
        <v>188</v>
      </c>
      <c r="G72" s="975"/>
      <c r="H72" s="507">
        <f t="shared" ref="H72:H78" si="7">I72+J72+K72</f>
        <v>68415242</v>
      </c>
      <c r="I72" s="530">
        <v>68415242</v>
      </c>
      <c r="J72" s="530">
        <v>0</v>
      </c>
      <c r="K72" s="531">
        <v>0</v>
      </c>
      <c r="L72" s="408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</row>
    <row r="73" spans="1:24" s="320" customFormat="1" ht="30" customHeight="1" x14ac:dyDescent="0.25">
      <c r="A73" s="387">
        <v>68</v>
      </c>
      <c r="B73" s="389"/>
      <c r="C73" s="390">
        <v>2</v>
      </c>
      <c r="D73" s="470"/>
      <c r="E73" s="470"/>
      <c r="F73" s="982" t="s">
        <v>190</v>
      </c>
      <c r="G73" s="983"/>
      <c r="H73" s="507">
        <f t="shared" si="7"/>
        <v>12092169</v>
      </c>
      <c r="I73" s="507">
        <v>12092169</v>
      </c>
      <c r="J73" s="507">
        <v>0</v>
      </c>
      <c r="K73" s="521">
        <v>0</v>
      </c>
      <c r="L73" s="401"/>
      <c r="M73" s="466"/>
      <c r="N73" s="466"/>
      <c r="O73" s="466"/>
      <c r="P73" s="466"/>
      <c r="Q73" s="466"/>
      <c r="R73" s="319"/>
      <c r="S73" s="466"/>
      <c r="T73" s="522"/>
      <c r="U73" s="319"/>
      <c r="V73" s="319"/>
      <c r="W73" s="319"/>
      <c r="X73" s="319"/>
    </row>
    <row r="74" spans="1:24" s="320" customFormat="1" x14ac:dyDescent="0.25">
      <c r="A74" s="387">
        <v>69</v>
      </c>
      <c r="B74" s="389"/>
      <c r="C74" s="390">
        <v>3</v>
      </c>
      <c r="D74" s="470"/>
      <c r="E74" s="470"/>
      <c r="F74" s="976" t="s">
        <v>191</v>
      </c>
      <c r="G74" s="977"/>
      <c r="H74" s="507">
        <f t="shared" si="7"/>
        <v>8973000</v>
      </c>
      <c r="I74" s="507">
        <v>8973000</v>
      </c>
      <c r="J74" s="507">
        <v>0</v>
      </c>
      <c r="K74" s="521">
        <v>0</v>
      </c>
      <c r="L74" s="401"/>
      <c r="M74" s="466"/>
      <c r="N74" s="466"/>
      <c r="O74" s="466"/>
      <c r="P74" s="466"/>
      <c r="Q74" s="466"/>
      <c r="R74" s="319"/>
      <c r="S74" s="466"/>
      <c r="T74" s="466"/>
      <c r="U74" s="319"/>
      <c r="V74" s="319"/>
      <c r="W74" s="319"/>
      <c r="X74" s="319"/>
    </row>
    <row r="75" spans="1:24" s="320" customFormat="1" x14ac:dyDescent="0.25">
      <c r="A75" s="387">
        <v>70</v>
      </c>
      <c r="B75" s="392">
        <v>2</v>
      </c>
      <c r="C75" s="392"/>
      <c r="D75" s="471"/>
      <c r="E75" s="966" t="s">
        <v>241</v>
      </c>
      <c r="F75" s="978"/>
      <c r="G75" s="967"/>
      <c r="H75" s="507">
        <f>I75+J75+K75</f>
        <v>635000</v>
      </c>
      <c r="I75" s="507">
        <f>SUM(I76:I78)</f>
        <v>635000</v>
      </c>
      <c r="J75" s="507">
        <f>SUM(J76:J78)</f>
        <v>0</v>
      </c>
      <c r="K75" s="521">
        <f>SUM(K76:K78)</f>
        <v>0</v>
      </c>
      <c r="L75" s="401"/>
      <c r="M75" s="466"/>
      <c r="N75" s="466"/>
      <c r="O75" s="466"/>
      <c r="P75" s="466"/>
      <c r="Q75" s="466"/>
      <c r="R75" s="319"/>
      <c r="S75" s="466"/>
      <c r="T75" s="466"/>
      <c r="U75" s="319"/>
      <c r="V75" s="319"/>
      <c r="W75" s="319"/>
      <c r="X75" s="319"/>
    </row>
    <row r="76" spans="1:24" s="320" customFormat="1" x14ac:dyDescent="0.25">
      <c r="A76" s="387">
        <v>71</v>
      </c>
      <c r="B76" s="391"/>
      <c r="C76" s="392">
        <v>1</v>
      </c>
      <c r="D76" s="472"/>
      <c r="E76" s="472"/>
      <c r="F76" s="966" t="s">
        <v>199</v>
      </c>
      <c r="G76" s="967"/>
      <c r="H76" s="507">
        <f>I76+J76+K76</f>
        <v>635000</v>
      </c>
      <c r="I76" s="507">
        <v>635000</v>
      </c>
      <c r="J76" s="507">
        <v>0</v>
      </c>
      <c r="K76" s="521">
        <v>0</v>
      </c>
      <c r="L76" s="401"/>
      <c r="M76" s="466"/>
      <c r="N76" s="466"/>
      <c r="O76" s="466"/>
      <c r="P76" s="466"/>
      <c r="Q76" s="466"/>
      <c r="R76" s="319"/>
      <c r="S76" s="466"/>
      <c r="T76" s="466"/>
      <c r="U76" s="319"/>
      <c r="V76" s="319"/>
      <c r="W76" s="319"/>
      <c r="X76" s="319"/>
    </row>
    <row r="77" spans="1:24" s="320" customFormat="1" x14ac:dyDescent="0.25">
      <c r="A77" s="387">
        <v>72</v>
      </c>
      <c r="B77" s="391"/>
      <c r="C77" s="392">
        <v>2</v>
      </c>
      <c r="D77" s="472"/>
      <c r="E77" s="472"/>
      <c r="F77" s="966" t="s">
        <v>201</v>
      </c>
      <c r="G77" s="967"/>
      <c r="H77" s="507">
        <f t="shared" si="7"/>
        <v>0</v>
      </c>
      <c r="I77" s="507">
        <v>0</v>
      </c>
      <c r="J77" s="507">
        <v>0</v>
      </c>
      <c r="K77" s="521">
        <v>0</v>
      </c>
      <c r="L77" s="401"/>
      <c r="M77" s="466"/>
      <c r="N77" s="466"/>
      <c r="O77" s="466"/>
      <c r="P77" s="466"/>
      <c r="Q77" s="466"/>
      <c r="R77" s="319"/>
      <c r="S77" s="466"/>
      <c r="T77" s="466"/>
      <c r="U77" s="319"/>
      <c r="V77" s="319"/>
      <c r="W77" s="319"/>
      <c r="X77" s="319"/>
    </row>
    <row r="78" spans="1:24" s="320" customFormat="1" x14ac:dyDescent="0.25">
      <c r="A78" s="387">
        <v>73</v>
      </c>
      <c r="B78" s="391"/>
      <c r="C78" s="392">
        <v>3</v>
      </c>
      <c r="D78" s="472"/>
      <c r="E78" s="472"/>
      <c r="F78" s="966" t="s">
        <v>180</v>
      </c>
      <c r="G78" s="967"/>
      <c r="H78" s="507">
        <f t="shared" si="7"/>
        <v>0</v>
      </c>
      <c r="I78" s="507">
        <v>0</v>
      </c>
      <c r="J78" s="507">
        <v>0</v>
      </c>
      <c r="K78" s="521">
        <v>0</v>
      </c>
      <c r="L78" s="401"/>
      <c r="M78" s="466"/>
      <c r="N78" s="466"/>
      <c r="O78" s="466"/>
      <c r="P78" s="466"/>
      <c r="Q78" s="466"/>
      <c r="R78" s="319"/>
      <c r="S78" s="466"/>
      <c r="T78" s="466"/>
      <c r="U78" s="319"/>
      <c r="V78" s="319"/>
      <c r="W78" s="319"/>
      <c r="X78" s="319"/>
    </row>
    <row r="79" spans="1:24" s="320" customFormat="1" x14ac:dyDescent="0.25">
      <c r="A79" s="387">
        <v>74</v>
      </c>
      <c r="B79" s="391"/>
      <c r="C79" s="391"/>
      <c r="D79" s="472"/>
      <c r="E79" s="473" t="s">
        <v>282</v>
      </c>
      <c r="F79" s="472"/>
      <c r="G79" s="472"/>
      <c r="H79" s="498">
        <f>H71+H75</f>
        <v>90115411</v>
      </c>
      <c r="I79" s="498">
        <f>I71+I75</f>
        <v>90115411</v>
      </c>
      <c r="J79" s="498">
        <f>J71+J75</f>
        <v>0</v>
      </c>
      <c r="K79" s="499">
        <f>K71+K75</f>
        <v>0</v>
      </c>
      <c r="L79" s="401"/>
      <c r="M79" s="466"/>
      <c r="N79" s="466"/>
      <c r="O79" s="466"/>
      <c r="P79" s="466"/>
      <c r="Q79" s="466"/>
      <c r="R79" s="319"/>
      <c r="S79" s="466"/>
      <c r="T79" s="466"/>
      <c r="U79" s="319"/>
      <c r="V79" s="319"/>
      <c r="W79" s="319"/>
      <c r="X79" s="319"/>
    </row>
    <row r="80" spans="1:24" s="320" customFormat="1" ht="17.25" thickBot="1" x14ac:dyDescent="0.3">
      <c r="A80" s="387">
        <v>75</v>
      </c>
      <c r="B80" s="636"/>
      <c r="C80" s="636" t="s">
        <v>286</v>
      </c>
      <c r="D80" s="637"/>
      <c r="E80" s="637"/>
      <c r="F80" s="637"/>
      <c r="G80" s="637"/>
      <c r="H80" s="636">
        <f>I80+J80+K80</f>
        <v>20</v>
      </c>
      <c r="I80" s="636">
        <v>20</v>
      </c>
      <c r="J80" s="636">
        <v>0</v>
      </c>
      <c r="K80" s="638">
        <v>0</v>
      </c>
      <c r="L80" s="401"/>
      <c r="M80" s="466"/>
      <c r="N80" s="466"/>
      <c r="O80" s="466"/>
      <c r="P80" s="466"/>
      <c r="Q80" s="466"/>
      <c r="R80" s="319"/>
      <c r="S80" s="466"/>
      <c r="T80" s="466"/>
      <c r="U80" s="319"/>
      <c r="V80" s="319"/>
      <c r="W80" s="319"/>
      <c r="X80" s="319"/>
    </row>
    <row r="81" spans="1:24" s="320" customFormat="1" x14ac:dyDescent="0.25">
      <c r="A81" s="387">
        <v>76</v>
      </c>
      <c r="B81" s="464" t="s">
        <v>156</v>
      </c>
      <c r="C81" s="401"/>
      <c r="D81" s="401"/>
      <c r="E81" s="401"/>
      <c r="F81" s="401"/>
      <c r="G81" s="401"/>
      <c r="H81" s="401"/>
      <c r="I81" s="401"/>
      <c r="J81" s="401"/>
      <c r="K81" s="465"/>
      <c r="L81" s="401"/>
      <c r="M81" s="466"/>
      <c r="N81" s="466"/>
      <c r="O81" s="466"/>
      <c r="P81" s="466"/>
      <c r="Q81" s="466"/>
      <c r="R81" s="319"/>
      <c r="S81" s="466"/>
      <c r="T81" s="466"/>
      <c r="U81" s="319"/>
      <c r="V81" s="319"/>
      <c r="W81" s="319"/>
      <c r="X81" s="319"/>
    </row>
    <row r="82" spans="1:24" s="320" customFormat="1" x14ac:dyDescent="0.25">
      <c r="A82" s="387">
        <v>77</v>
      </c>
      <c r="B82" s="388">
        <v>1</v>
      </c>
      <c r="C82" s="388"/>
      <c r="D82" s="467"/>
      <c r="E82" s="979" t="s">
        <v>213</v>
      </c>
      <c r="F82" s="980"/>
      <c r="G82" s="981"/>
      <c r="H82" s="468">
        <f>SUM(H83:H85)</f>
        <v>97042667</v>
      </c>
      <c r="I82" s="468">
        <f>SUM(I83:I85)</f>
        <v>90984667</v>
      </c>
      <c r="J82" s="468">
        <f>SUM(J83:J85)</f>
        <v>6058000</v>
      </c>
      <c r="K82" s="469">
        <f>SUM(K83:K85)</f>
        <v>0</v>
      </c>
      <c r="L82" s="401"/>
      <c r="M82" s="466"/>
      <c r="N82" s="466"/>
      <c r="O82" s="466"/>
      <c r="P82" s="466"/>
      <c r="Q82" s="466"/>
      <c r="R82" s="319"/>
      <c r="S82" s="466"/>
      <c r="T82" s="466"/>
      <c r="U82" s="319"/>
      <c r="V82" s="319"/>
      <c r="W82" s="319"/>
      <c r="X82" s="319"/>
    </row>
    <row r="83" spans="1:24" s="320" customFormat="1" x14ac:dyDescent="0.25">
      <c r="A83" s="387">
        <v>78</v>
      </c>
      <c r="B83" s="388"/>
      <c r="C83" s="388">
        <v>1</v>
      </c>
      <c r="D83" s="467"/>
      <c r="E83" s="467"/>
      <c r="F83" s="974" t="s">
        <v>188</v>
      </c>
      <c r="G83" s="975"/>
      <c r="H83" s="468">
        <f>I83+J83+K83</f>
        <v>29934837</v>
      </c>
      <c r="I83" s="468">
        <v>29934837</v>
      </c>
      <c r="J83" s="468">
        <v>0</v>
      </c>
      <c r="K83" s="469">
        <v>0</v>
      </c>
      <c r="L83" s="401"/>
      <c r="M83" s="466"/>
      <c r="N83" s="466"/>
      <c r="O83" s="466"/>
      <c r="P83" s="466"/>
      <c r="Q83" s="466"/>
      <c r="R83" s="319"/>
      <c r="S83" s="466"/>
      <c r="T83" s="466"/>
      <c r="U83" s="319"/>
      <c r="V83" s="319"/>
      <c r="W83" s="319"/>
      <c r="X83" s="319"/>
    </row>
    <row r="84" spans="1:24" s="320" customFormat="1" ht="36.75" customHeight="1" x14ac:dyDescent="0.25">
      <c r="A84" s="387">
        <v>79</v>
      </c>
      <c r="B84" s="389"/>
      <c r="C84" s="390">
        <v>2</v>
      </c>
      <c r="D84" s="470"/>
      <c r="E84" s="470"/>
      <c r="F84" s="982" t="s">
        <v>190</v>
      </c>
      <c r="G84" s="983"/>
      <c r="H84" s="468">
        <f>I84+J84+K84</f>
        <v>5130830</v>
      </c>
      <c r="I84" s="468">
        <v>5130830</v>
      </c>
      <c r="J84" s="468">
        <v>0</v>
      </c>
      <c r="K84" s="469">
        <v>0</v>
      </c>
      <c r="L84" s="401"/>
      <c r="M84" s="466"/>
      <c r="N84" s="466"/>
      <c r="O84" s="466"/>
      <c r="P84" s="466"/>
      <c r="Q84" s="466"/>
      <c r="R84" s="319"/>
      <c r="S84" s="466"/>
      <c r="T84" s="466"/>
      <c r="U84" s="319"/>
      <c r="V84" s="319"/>
      <c r="W84" s="319"/>
      <c r="X84" s="319"/>
    </row>
    <row r="85" spans="1:24" s="320" customFormat="1" x14ac:dyDescent="0.25">
      <c r="A85" s="387">
        <v>80</v>
      </c>
      <c r="B85" s="389"/>
      <c r="C85" s="390">
        <v>3</v>
      </c>
      <c r="D85" s="470"/>
      <c r="E85" s="470"/>
      <c r="F85" s="976" t="s">
        <v>191</v>
      </c>
      <c r="G85" s="977"/>
      <c r="H85" s="468">
        <f>I85+J85+K85</f>
        <v>61977000</v>
      </c>
      <c r="I85" s="468">
        <v>55919000</v>
      </c>
      <c r="J85" s="468">
        <v>6058000</v>
      </c>
      <c r="K85" s="469">
        <v>0</v>
      </c>
      <c r="L85" s="401"/>
      <c r="M85" s="466"/>
      <c r="N85" s="466"/>
      <c r="O85" s="466"/>
      <c r="P85" s="466"/>
      <c r="Q85" s="466"/>
      <c r="R85" s="319"/>
      <c r="S85" s="466"/>
      <c r="T85" s="466"/>
      <c r="U85" s="319"/>
      <c r="V85" s="319"/>
      <c r="W85" s="319"/>
      <c r="X85" s="319"/>
    </row>
    <row r="86" spans="1:24" s="320" customFormat="1" x14ac:dyDescent="0.25">
      <c r="A86" s="387">
        <v>81</v>
      </c>
      <c r="B86" s="392">
        <v>2</v>
      </c>
      <c r="C86" s="392"/>
      <c r="D86" s="471"/>
      <c r="E86" s="966" t="s">
        <v>241</v>
      </c>
      <c r="F86" s="978"/>
      <c r="G86" s="967"/>
      <c r="H86" s="468">
        <f>SUM(H87:H89)</f>
        <v>0</v>
      </c>
      <c r="I86" s="468">
        <f>SUM(I87:I89)</f>
        <v>0</v>
      </c>
      <c r="J86" s="468">
        <f>SUM(J87:J89)</f>
        <v>0</v>
      </c>
      <c r="K86" s="469">
        <f>SUM(K87:K89)</f>
        <v>0</v>
      </c>
      <c r="L86" s="401"/>
      <c r="M86" s="466"/>
      <c r="N86" s="466"/>
      <c r="O86" s="466"/>
      <c r="P86" s="466"/>
      <c r="Q86" s="466"/>
      <c r="R86" s="319"/>
      <c r="S86" s="466"/>
      <c r="T86" s="466"/>
      <c r="U86" s="319"/>
      <c r="V86" s="319"/>
      <c r="W86" s="319"/>
      <c r="X86" s="319"/>
    </row>
    <row r="87" spans="1:24" s="320" customFormat="1" x14ac:dyDescent="0.25">
      <c r="A87" s="387">
        <v>82</v>
      </c>
      <c r="B87" s="391"/>
      <c r="C87" s="392">
        <v>1</v>
      </c>
      <c r="D87" s="472"/>
      <c r="E87" s="472"/>
      <c r="F87" s="966" t="s">
        <v>199</v>
      </c>
      <c r="G87" s="967"/>
      <c r="H87" s="468">
        <f>I87+J87+K87</f>
        <v>0</v>
      </c>
      <c r="I87" s="468">
        <v>0</v>
      </c>
      <c r="J87" s="468">
        <v>0</v>
      </c>
      <c r="K87" s="469">
        <v>0</v>
      </c>
      <c r="L87" s="401"/>
      <c r="M87" s="466"/>
      <c r="N87" s="466"/>
      <c r="O87" s="466"/>
      <c r="P87" s="466"/>
      <c r="Q87" s="466"/>
      <c r="R87" s="319"/>
      <c r="S87" s="466"/>
      <c r="T87" s="466"/>
      <c r="U87" s="319"/>
      <c r="V87" s="319"/>
      <c r="W87" s="319"/>
      <c r="X87" s="319"/>
    </row>
    <row r="88" spans="1:24" s="320" customFormat="1" x14ac:dyDescent="0.25">
      <c r="A88" s="387">
        <v>83</v>
      </c>
      <c r="B88" s="391"/>
      <c r="C88" s="392">
        <v>2</v>
      </c>
      <c r="D88" s="472"/>
      <c r="E88" s="472"/>
      <c r="F88" s="966" t="s">
        <v>201</v>
      </c>
      <c r="G88" s="967"/>
      <c r="H88" s="468">
        <v>0</v>
      </c>
      <c r="I88" s="468">
        <v>0</v>
      </c>
      <c r="J88" s="468">
        <v>0</v>
      </c>
      <c r="K88" s="469">
        <v>0</v>
      </c>
      <c r="L88" s="401"/>
      <c r="M88" s="466"/>
      <c r="N88" s="466"/>
      <c r="O88" s="466"/>
      <c r="P88" s="466"/>
      <c r="Q88" s="466"/>
      <c r="R88" s="319"/>
      <c r="S88" s="466"/>
      <c r="T88" s="466"/>
      <c r="U88" s="319"/>
      <c r="V88" s="319"/>
      <c r="W88" s="319"/>
      <c r="X88" s="319"/>
    </row>
    <row r="89" spans="1:24" s="320" customFormat="1" x14ac:dyDescent="0.25">
      <c r="A89" s="387">
        <v>84</v>
      </c>
      <c r="B89" s="391"/>
      <c r="C89" s="392">
        <v>3</v>
      </c>
      <c r="D89" s="472"/>
      <c r="E89" s="472"/>
      <c r="F89" s="966" t="s">
        <v>180</v>
      </c>
      <c r="G89" s="967"/>
      <c r="H89" s="468">
        <v>0</v>
      </c>
      <c r="I89" s="468">
        <v>0</v>
      </c>
      <c r="J89" s="468">
        <v>0</v>
      </c>
      <c r="K89" s="469">
        <v>0</v>
      </c>
      <c r="L89" s="401"/>
      <c r="M89" s="466"/>
      <c r="N89" s="466"/>
      <c r="O89" s="466"/>
      <c r="P89" s="466"/>
      <c r="Q89" s="466"/>
      <c r="R89" s="319"/>
      <c r="S89" s="466"/>
      <c r="T89" s="466"/>
      <c r="U89" s="319"/>
      <c r="V89" s="319"/>
      <c r="W89" s="319"/>
      <c r="X89" s="319"/>
    </row>
    <row r="90" spans="1:24" s="320" customFormat="1" x14ac:dyDescent="0.25">
      <c r="A90" s="387">
        <v>85</v>
      </c>
      <c r="B90" s="391"/>
      <c r="C90" s="391"/>
      <c r="D90" s="472"/>
      <c r="E90" s="473" t="s">
        <v>282</v>
      </c>
      <c r="F90" s="472"/>
      <c r="G90" s="472"/>
      <c r="H90" s="474">
        <f>SUM(H82+H86)</f>
        <v>97042667</v>
      </c>
      <c r="I90" s="474">
        <f>SUM(I82+I86)</f>
        <v>90984667</v>
      </c>
      <c r="J90" s="474">
        <f>SUM(J82+J86)</f>
        <v>6058000</v>
      </c>
      <c r="K90" s="475">
        <f>SUM(K82+K86)</f>
        <v>0</v>
      </c>
      <c r="L90" s="401"/>
      <c r="M90" s="466"/>
      <c r="N90" s="466"/>
      <c r="O90" s="466"/>
      <c r="P90" s="466"/>
      <c r="Q90" s="466"/>
      <c r="R90" s="319"/>
      <c r="S90" s="466"/>
      <c r="T90" s="466"/>
      <c r="U90" s="319"/>
      <c r="V90" s="319"/>
      <c r="W90" s="319"/>
      <c r="X90" s="319"/>
    </row>
    <row r="91" spans="1:24" s="320" customFormat="1" x14ac:dyDescent="0.25">
      <c r="A91" s="387">
        <v>86</v>
      </c>
      <c r="B91" s="841"/>
      <c r="C91" s="968" t="s">
        <v>286</v>
      </c>
      <c r="D91" s="969"/>
      <c r="E91" s="969"/>
      <c r="F91" s="969"/>
      <c r="G91" s="970"/>
      <c r="H91" s="929">
        <f>I91+J91+K91</f>
        <v>6</v>
      </c>
      <c r="I91" s="929">
        <v>6</v>
      </c>
      <c r="J91" s="842">
        <v>0</v>
      </c>
      <c r="K91" s="843">
        <v>0</v>
      </c>
      <c r="L91" s="401"/>
      <c r="M91" s="466"/>
      <c r="N91" s="466"/>
      <c r="O91" s="466"/>
      <c r="P91" s="466"/>
      <c r="Q91" s="466"/>
      <c r="R91" s="319"/>
      <c r="S91" s="466"/>
      <c r="T91" s="466"/>
      <c r="U91" s="319"/>
      <c r="V91" s="319"/>
      <c r="W91" s="319"/>
      <c r="X91" s="319"/>
    </row>
    <row r="92" spans="1:24" s="320" customFormat="1" ht="18" customHeight="1" thickBot="1" x14ac:dyDescent="0.3">
      <c r="A92" s="387">
        <v>87</v>
      </c>
      <c r="B92" s="639"/>
      <c r="C92" s="636" t="s">
        <v>364</v>
      </c>
      <c r="D92" s="637"/>
      <c r="E92" s="637"/>
      <c r="F92" s="637"/>
      <c r="G92" s="637"/>
      <c r="H92" s="929">
        <f>I92+J92+K92</f>
        <v>4</v>
      </c>
      <c r="I92" s="928">
        <v>4</v>
      </c>
      <c r="J92" s="636">
        <v>0</v>
      </c>
      <c r="K92" s="638">
        <v>0</v>
      </c>
      <c r="L92" s="401"/>
      <c r="M92" s="466"/>
      <c r="N92" s="466"/>
      <c r="O92" s="466"/>
      <c r="P92" s="466"/>
      <c r="Q92" s="466"/>
      <c r="R92" s="319"/>
      <c r="S92" s="466"/>
      <c r="T92" s="466"/>
      <c r="U92" s="319"/>
      <c r="V92" s="319"/>
      <c r="W92" s="319"/>
      <c r="X92" s="319"/>
    </row>
    <row r="93" spans="1:24" s="320" customFormat="1" hidden="1" x14ac:dyDescent="0.25">
      <c r="A93" s="387">
        <v>84</v>
      </c>
      <c r="B93" s="401"/>
      <c r="C93" s="401"/>
      <c r="D93" s="401"/>
      <c r="E93" s="401"/>
      <c r="F93" s="401"/>
      <c r="G93" s="401"/>
      <c r="H93" s="401"/>
      <c r="I93" s="401"/>
      <c r="J93" s="401"/>
      <c r="K93" s="465"/>
      <c r="L93" s="401"/>
      <c r="M93" s="466"/>
      <c r="N93" s="466"/>
      <c r="O93" s="466"/>
      <c r="P93" s="466"/>
      <c r="Q93" s="466"/>
      <c r="R93" s="319"/>
      <c r="S93" s="466"/>
      <c r="T93" s="466"/>
      <c r="U93" s="319"/>
      <c r="V93" s="319"/>
      <c r="W93" s="319"/>
      <c r="X93" s="319"/>
    </row>
    <row r="94" spans="1:24" s="320" customFormat="1" hidden="1" x14ac:dyDescent="0.25">
      <c r="A94" s="387">
        <v>85</v>
      </c>
      <c r="B94" s="401"/>
      <c r="C94" s="401"/>
      <c r="D94" s="401"/>
      <c r="E94" s="401"/>
      <c r="F94" s="401"/>
      <c r="G94" s="401"/>
      <c r="H94" s="401"/>
      <c r="I94" s="401"/>
      <c r="J94" s="401"/>
      <c r="K94" s="465"/>
      <c r="L94" s="401"/>
      <c r="M94" s="466"/>
      <c r="N94" s="466"/>
      <c r="O94" s="466"/>
      <c r="P94" s="466"/>
      <c r="Q94" s="466"/>
      <c r="R94" s="319"/>
      <c r="S94" s="466"/>
      <c r="T94" s="466"/>
      <c r="U94" s="319"/>
      <c r="V94" s="319"/>
      <c r="W94" s="319"/>
      <c r="X94" s="319"/>
    </row>
    <row r="95" spans="1:24" s="320" customFormat="1" hidden="1" x14ac:dyDescent="0.25">
      <c r="A95" s="387">
        <v>86</v>
      </c>
      <c r="B95" s="401"/>
      <c r="C95" s="401"/>
      <c r="D95" s="401"/>
      <c r="E95" s="401"/>
      <c r="F95" s="401"/>
      <c r="G95" s="401"/>
      <c r="H95" s="401"/>
      <c r="I95" s="401"/>
      <c r="J95" s="401"/>
      <c r="K95" s="465"/>
      <c r="L95" s="401"/>
      <c r="M95" s="466"/>
      <c r="N95" s="466"/>
      <c r="O95" s="466"/>
      <c r="P95" s="466"/>
      <c r="Q95" s="466"/>
      <c r="R95" s="319"/>
      <c r="S95" s="466"/>
      <c r="T95" s="466"/>
      <c r="U95" s="319"/>
      <c r="V95" s="319"/>
      <c r="W95" s="319"/>
      <c r="X95" s="319"/>
    </row>
    <row r="96" spans="1:24" s="320" customFormat="1" hidden="1" x14ac:dyDescent="0.25">
      <c r="A96" s="387">
        <v>87</v>
      </c>
      <c r="B96" s="640" t="s">
        <v>287</v>
      </c>
      <c r="C96" s="641"/>
      <c r="D96" s="642"/>
      <c r="E96" s="642"/>
      <c r="F96" s="642"/>
      <c r="G96" s="643"/>
      <c r="H96" s="644"/>
      <c r="I96" s="644"/>
      <c r="J96" s="644"/>
      <c r="K96" s="645"/>
      <c r="L96" s="401"/>
      <c r="M96" s="466"/>
      <c r="N96" s="466"/>
      <c r="O96" s="466"/>
      <c r="P96" s="466"/>
      <c r="Q96" s="466"/>
      <c r="R96" s="319"/>
      <c r="S96" s="466"/>
      <c r="T96" s="466"/>
      <c r="U96" s="319"/>
      <c r="V96" s="319"/>
      <c r="W96" s="319"/>
      <c r="X96" s="319"/>
    </row>
    <row r="97" spans="1:24" s="320" customFormat="1" x14ac:dyDescent="0.25">
      <c r="A97" s="387">
        <v>88</v>
      </c>
      <c r="B97" s="937">
        <v>1</v>
      </c>
      <c r="C97" s="937"/>
      <c r="D97" s="938"/>
      <c r="E97" s="971" t="s">
        <v>213</v>
      </c>
      <c r="F97" s="972"/>
      <c r="G97" s="973"/>
      <c r="H97" s="474">
        <f>SUM(H8+H53+H62+H71+H82)</f>
        <v>726871284</v>
      </c>
      <c r="I97" s="474">
        <f t="shared" ref="H97:J100" si="8">SUM(I8+I53+I62+I71+I82)</f>
        <v>692636104</v>
      </c>
      <c r="J97" s="474">
        <f t="shared" si="8"/>
        <v>34235180</v>
      </c>
      <c r="K97" s="532">
        <f>SUM(K8+K53+K62+K71)</f>
        <v>0</v>
      </c>
      <c r="L97" s="401"/>
      <c r="M97" s="466"/>
      <c r="N97" s="466"/>
      <c r="O97" s="466"/>
      <c r="P97" s="466"/>
      <c r="Q97" s="466"/>
      <c r="R97" s="319"/>
      <c r="S97" s="466"/>
      <c r="T97" s="466"/>
      <c r="U97" s="319"/>
      <c r="V97" s="319"/>
      <c r="W97" s="319"/>
      <c r="X97" s="319"/>
    </row>
    <row r="98" spans="1:24" s="320" customFormat="1" x14ac:dyDescent="0.25">
      <c r="A98" s="387">
        <v>89</v>
      </c>
      <c r="B98" s="402"/>
      <c r="C98" s="388">
        <v>1</v>
      </c>
      <c r="D98" s="467"/>
      <c r="E98" s="467"/>
      <c r="F98" s="974" t="s">
        <v>188</v>
      </c>
      <c r="G98" s="975"/>
      <c r="H98" s="910">
        <f>SUM(H9+H54+H63+H72+H83)</f>
        <v>213053192</v>
      </c>
      <c r="I98" s="530">
        <f>SUM(I9+I54+I63+I72+I83)</f>
        <v>210209592</v>
      </c>
      <c r="J98" s="530">
        <f t="shared" si="8"/>
        <v>2843600</v>
      </c>
      <c r="K98" s="531">
        <f>SUM(K9+K54+K63+K72)</f>
        <v>0</v>
      </c>
      <c r="L98" s="646"/>
      <c r="M98" s="647"/>
      <c r="N98" s="648"/>
      <c r="O98" s="648"/>
      <c r="P98" s="648"/>
      <c r="Q98" s="648"/>
      <c r="R98" s="649"/>
      <c r="S98" s="648"/>
      <c r="T98" s="647"/>
      <c r="U98" s="650"/>
      <c r="V98" s="394"/>
      <c r="W98" s="394"/>
      <c r="X98" s="394"/>
    </row>
    <row r="99" spans="1:24" s="379" customFormat="1" x14ac:dyDescent="0.25">
      <c r="A99" s="387">
        <v>90</v>
      </c>
      <c r="B99" s="403"/>
      <c r="C99" s="390">
        <v>2</v>
      </c>
      <c r="D99" s="470"/>
      <c r="E99" s="470"/>
      <c r="F99" s="976" t="s">
        <v>190</v>
      </c>
      <c r="G99" s="977"/>
      <c r="H99" s="910">
        <f>SUM(H10+H55+H64+H73+H84)</f>
        <v>37920590</v>
      </c>
      <c r="I99" s="530">
        <f t="shared" si="8"/>
        <v>37417660</v>
      </c>
      <c r="J99" s="530">
        <f t="shared" si="8"/>
        <v>502930</v>
      </c>
      <c r="K99" s="531">
        <f>SUM(K10+K55+K63+K73)</f>
        <v>0</v>
      </c>
      <c r="L99" s="651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</row>
    <row r="100" spans="1:24" s="320" customFormat="1" x14ac:dyDescent="0.25">
      <c r="A100" s="387">
        <v>91</v>
      </c>
      <c r="B100" s="391"/>
      <c r="C100" s="390">
        <v>3</v>
      </c>
      <c r="D100" s="470"/>
      <c r="E100" s="470"/>
      <c r="F100" s="976" t="s">
        <v>191</v>
      </c>
      <c r="G100" s="977"/>
      <c r="H100" s="533">
        <f t="shared" si="8"/>
        <v>186037146</v>
      </c>
      <c r="I100" s="533">
        <f t="shared" si="8"/>
        <v>160490146</v>
      </c>
      <c r="J100" s="533">
        <f t="shared" si="8"/>
        <v>25547000</v>
      </c>
      <c r="K100" s="534">
        <f>SUM(K11+K56+K65+K74)</f>
        <v>0</v>
      </c>
      <c r="L100" s="652"/>
      <c r="M100" s="466"/>
      <c r="N100" s="411"/>
      <c r="O100" s="411"/>
      <c r="P100" s="411"/>
      <c r="Q100" s="411"/>
      <c r="R100" s="653"/>
      <c r="S100" s="411"/>
      <c r="T100" s="466"/>
      <c r="U100" s="319"/>
      <c r="V100" s="319"/>
      <c r="W100" s="319"/>
      <c r="X100" s="319"/>
    </row>
    <row r="101" spans="1:24" s="320" customFormat="1" x14ac:dyDescent="0.25">
      <c r="A101" s="387">
        <v>92</v>
      </c>
      <c r="B101" s="391"/>
      <c r="C101" s="390">
        <v>4</v>
      </c>
      <c r="D101" s="470"/>
      <c r="E101" s="470"/>
      <c r="F101" s="976" t="s">
        <v>193</v>
      </c>
      <c r="G101" s="977"/>
      <c r="H101" s="533">
        <f>H12</f>
        <v>8250000</v>
      </c>
      <c r="I101" s="533">
        <f>I12</f>
        <v>8250000</v>
      </c>
      <c r="J101" s="533">
        <f>J12</f>
        <v>0</v>
      </c>
      <c r="K101" s="534" t="s">
        <v>122</v>
      </c>
      <c r="L101" s="652"/>
      <c r="M101" s="466"/>
      <c r="N101" s="411"/>
      <c r="O101" s="411"/>
      <c r="P101" s="411"/>
      <c r="Q101" s="411"/>
      <c r="R101" s="653"/>
      <c r="S101" s="411"/>
      <c r="T101" s="466"/>
      <c r="U101" s="319"/>
      <c r="V101" s="319"/>
      <c r="W101" s="319"/>
      <c r="X101" s="319"/>
    </row>
    <row r="102" spans="1:24" s="320" customFormat="1" x14ac:dyDescent="0.25">
      <c r="A102" s="387">
        <v>93</v>
      </c>
      <c r="B102" s="391"/>
      <c r="C102" s="392">
        <v>5</v>
      </c>
      <c r="D102" s="472"/>
      <c r="E102" s="472"/>
      <c r="F102" s="966" t="s">
        <v>195</v>
      </c>
      <c r="G102" s="967"/>
      <c r="H102" s="533">
        <f>SUM(H17)</f>
        <v>27552060</v>
      </c>
      <c r="I102" s="533">
        <f>SUM(I17)</f>
        <v>23182060</v>
      </c>
      <c r="J102" s="533">
        <f>SUM(J17)</f>
        <v>4370000</v>
      </c>
      <c r="K102" s="534">
        <f>SUM(K17)</f>
        <v>0</v>
      </c>
      <c r="L102" s="652"/>
      <c r="M102" s="466"/>
      <c r="N102" s="411"/>
      <c r="O102" s="411"/>
      <c r="P102" s="411"/>
      <c r="Q102" s="411"/>
      <c r="R102" s="653"/>
      <c r="S102" s="411"/>
      <c r="T102" s="466"/>
      <c r="U102" s="319"/>
      <c r="V102" s="319"/>
      <c r="W102" s="319"/>
      <c r="X102" s="319"/>
    </row>
    <row r="103" spans="1:24" s="320" customFormat="1" x14ac:dyDescent="0.25">
      <c r="A103" s="387">
        <v>94</v>
      </c>
      <c r="B103" s="391"/>
      <c r="C103" s="388">
        <v>6</v>
      </c>
      <c r="D103" s="467"/>
      <c r="E103" s="467"/>
      <c r="F103" s="467" t="s">
        <v>196</v>
      </c>
      <c r="G103" s="467"/>
      <c r="H103" s="535">
        <f>H25</f>
        <v>254058296</v>
      </c>
      <c r="I103" s="535">
        <f>I25</f>
        <v>253086646</v>
      </c>
      <c r="J103" s="535">
        <f>J25</f>
        <v>971650</v>
      </c>
      <c r="K103" s="536">
        <f>K25</f>
        <v>0</v>
      </c>
      <c r="L103" s="652"/>
      <c r="M103" s="466"/>
      <c r="N103" s="411"/>
      <c r="O103" s="411"/>
      <c r="P103" s="411"/>
      <c r="Q103" s="411"/>
      <c r="R103" s="653"/>
      <c r="S103" s="411"/>
      <c r="T103" s="466"/>
      <c r="U103" s="319"/>
      <c r="V103" s="319"/>
      <c r="W103" s="319"/>
      <c r="X103" s="319"/>
    </row>
    <row r="104" spans="1:24" s="320" customFormat="1" x14ac:dyDescent="0.25">
      <c r="A104" s="387">
        <v>95</v>
      </c>
      <c r="B104" s="939">
        <v>2</v>
      </c>
      <c r="C104" s="939"/>
      <c r="D104" s="940"/>
      <c r="E104" s="963" t="s">
        <v>241</v>
      </c>
      <c r="F104" s="964"/>
      <c r="G104" s="965"/>
      <c r="H104" s="941">
        <f>H30+H75+H86+H66+H57</f>
        <v>296289268</v>
      </c>
      <c r="I104" s="941">
        <f>I30+I75+I86+I66+I57</f>
        <v>288289268</v>
      </c>
      <c r="J104" s="941">
        <f>J30+J75+J86+J66+J57</f>
        <v>8000000</v>
      </c>
      <c r="K104" s="537">
        <f>K30+K75+K86+K66+K57</f>
        <v>0</v>
      </c>
      <c r="L104" s="652"/>
      <c r="M104" s="466"/>
      <c r="N104" s="411"/>
      <c r="O104" s="411"/>
      <c r="P104" s="411"/>
      <c r="Q104" s="411"/>
      <c r="R104" s="653"/>
      <c r="S104" s="411"/>
      <c r="T104" s="466"/>
      <c r="U104" s="319"/>
      <c r="V104" s="319"/>
      <c r="W104" s="319"/>
      <c r="X104" s="319"/>
    </row>
    <row r="105" spans="1:24" s="320" customFormat="1" x14ac:dyDescent="0.25">
      <c r="A105" s="387">
        <v>96</v>
      </c>
      <c r="B105" s="391"/>
      <c r="C105" s="392">
        <v>1</v>
      </c>
      <c r="D105" s="472"/>
      <c r="E105" s="472"/>
      <c r="F105" s="966" t="s">
        <v>199</v>
      </c>
      <c r="G105" s="967"/>
      <c r="H105" s="909">
        <f>H31+H76+H87+H58+H67</f>
        <v>168354180</v>
      </c>
      <c r="I105" s="909">
        <f>I31+I76+I87+I58+I67</f>
        <v>168354180</v>
      </c>
      <c r="J105" s="909">
        <f>J31+J76+J87+J58+J67</f>
        <v>0</v>
      </c>
      <c r="K105" s="256">
        <f>K31+K76+K87+K58+K67</f>
        <v>0</v>
      </c>
      <c r="L105" s="652"/>
      <c r="M105" s="528"/>
      <c r="N105" s="613"/>
      <c r="O105" s="613"/>
      <c r="P105" s="613"/>
      <c r="Q105" s="613"/>
      <c r="R105" s="510"/>
      <c r="S105" s="613"/>
      <c r="T105" s="528"/>
      <c r="U105" s="394"/>
      <c r="V105" s="394"/>
      <c r="W105" s="394"/>
      <c r="X105" s="394"/>
    </row>
    <row r="106" spans="1:24" s="320" customFormat="1" x14ac:dyDescent="0.25">
      <c r="A106" s="387">
        <v>97</v>
      </c>
      <c r="B106" s="391"/>
      <c r="C106" s="392">
        <v>2</v>
      </c>
      <c r="D106" s="472"/>
      <c r="E106" s="472"/>
      <c r="F106" s="966" t="s">
        <v>201</v>
      </c>
      <c r="G106" s="967"/>
      <c r="H106" s="909">
        <f>H32+H77+H88</f>
        <v>116650088</v>
      </c>
      <c r="I106" s="909">
        <f>I32+I77+I88</f>
        <v>116650088</v>
      </c>
      <c r="J106" s="909">
        <f>J32+J77+J88</f>
        <v>0</v>
      </c>
      <c r="K106" s="244">
        <f t="shared" ref="H106:K107" si="9">K32</f>
        <v>0</v>
      </c>
      <c r="L106" s="652"/>
      <c r="M106" s="528"/>
      <c r="N106" s="613"/>
      <c r="O106" s="613"/>
      <c r="P106" s="613"/>
      <c r="Q106" s="613"/>
      <c r="R106" s="510"/>
      <c r="S106" s="613"/>
      <c r="T106" s="528"/>
      <c r="U106" s="394"/>
      <c r="V106" s="394"/>
      <c r="W106" s="394"/>
      <c r="X106" s="394"/>
    </row>
    <row r="107" spans="1:24" s="320" customFormat="1" x14ac:dyDescent="0.25">
      <c r="A107" s="387">
        <v>98</v>
      </c>
      <c r="B107" s="391"/>
      <c r="C107" s="392">
        <v>3</v>
      </c>
      <c r="D107" s="472"/>
      <c r="E107" s="472"/>
      <c r="F107" s="966" t="s">
        <v>180</v>
      </c>
      <c r="G107" s="967"/>
      <c r="H107" s="909">
        <f t="shared" si="9"/>
        <v>10000000</v>
      </c>
      <c r="I107" s="909">
        <f>I33</f>
        <v>2000000</v>
      </c>
      <c r="J107" s="909">
        <f t="shared" si="9"/>
        <v>8000000</v>
      </c>
      <c r="K107" s="244">
        <f t="shared" si="9"/>
        <v>0</v>
      </c>
      <c r="L107" s="654"/>
      <c r="M107" s="655"/>
      <c r="N107" s="655"/>
      <c r="O107" s="655"/>
      <c r="P107" s="655"/>
      <c r="Q107" s="655"/>
      <c r="R107" s="655"/>
      <c r="S107" s="655"/>
      <c r="T107" s="655"/>
      <c r="U107" s="655"/>
      <c r="V107" s="398"/>
      <c r="W107" s="398"/>
      <c r="X107" s="398"/>
    </row>
    <row r="108" spans="1:24" s="320" customFormat="1" x14ac:dyDescent="0.25">
      <c r="A108" s="387">
        <v>99</v>
      </c>
      <c r="B108" s="391"/>
      <c r="C108" s="388">
        <v>4</v>
      </c>
      <c r="D108" s="467"/>
      <c r="E108" s="467"/>
      <c r="F108" s="467" t="s">
        <v>196</v>
      </c>
      <c r="G108" s="467"/>
      <c r="H108" s="909">
        <f>H43</f>
        <v>1285000</v>
      </c>
      <c r="I108" s="909">
        <f>I43</f>
        <v>1285000</v>
      </c>
      <c r="J108" s="909">
        <f>J43</f>
        <v>0</v>
      </c>
      <c r="K108" s="244">
        <f>K43</f>
        <v>0</v>
      </c>
      <c r="M108" s="466"/>
      <c r="N108" s="411"/>
      <c r="O108" s="411"/>
      <c r="P108" s="411"/>
      <c r="Q108" s="411"/>
      <c r="R108" s="653"/>
      <c r="S108" s="411"/>
      <c r="T108" s="466"/>
      <c r="U108" s="319"/>
      <c r="V108" s="319"/>
      <c r="W108" s="319"/>
      <c r="X108" s="319"/>
    </row>
    <row r="109" spans="1:24" s="320" customFormat="1" x14ac:dyDescent="0.25">
      <c r="A109" s="387">
        <v>100</v>
      </c>
      <c r="B109" s="391"/>
      <c r="C109" s="391"/>
      <c r="D109" s="472"/>
      <c r="E109" s="473" t="s">
        <v>143</v>
      </c>
      <c r="F109" s="263"/>
      <c r="G109" s="263"/>
      <c r="H109" s="254">
        <f>SUM(H97+H104)</f>
        <v>1023160552</v>
      </c>
      <c r="I109" s="254">
        <f>SUM(I97+I104)</f>
        <v>980925372</v>
      </c>
      <c r="J109" s="254">
        <f>SUM(J97+J104)</f>
        <v>42235180</v>
      </c>
      <c r="K109" s="282">
        <f>SUM(K97+K104)</f>
        <v>0</v>
      </c>
      <c r="M109" s="466"/>
      <c r="N109" s="411"/>
      <c r="O109" s="411"/>
      <c r="P109" s="411"/>
      <c r="Q109" s="411"/>
      <c r="R109" s="653"/>
      <c r="S109" s="411"/>
      <c r="T109" s="466"/>
      <c r="U109" s="319"/>
      <c r="V109" s="319"/>
      <c r="W109" s="319"/>
      <c r="X109" s="319"/>
    </row>
    <row r="110" spans="1:24" s="320" customFormat="1" x14ac:dyDescent="0.25">
      <c r="A110" s="387">
        <v>101</v>
      </c>
      <c r="B110" s="404" t="s">
        <v>288</v>
      </c>
      <c r="C110" s="405"/>
      <c r="D110" s="476"/>
      <c r="E110" s="476"/>
      <c r="F110" s="477"/>
      <c r="G110" s="240"/>
      <c r="H110" s="240"/>
      <c r="I110" s="240"/>
      <c r="J110" s="240"/>
      <c r="K110" s="296"/>
      <c r="M110" s="466"/>
      <c r="N110" s="411"/>
      <c r="O110" s="411"/>
      <c r="P110" s="411"/>
      <c r="Q110" s="411"/>
      <c r="R110" s="653"/>
      <c r="S110" s="411"/>
      <c r="T110" s="466"/>
      <c r="U110" s="319"/>
      <c r="V110" s="319"/>
      <c r="W110" s="319"/>
      <c r="X110" s="319"/>
    </row>
    <row r="111" spans="1:24" s="320" customFormat="1" x14ac:dyDescent="0.25">
      <c r="A111" s="387">
        <v>102</v>
      </c>
      <c r="B111" s="391"/>
      <c r="C111" s="391"/>
      <c r="D111" s="472"/>
      <c r="E111" s="478" t="s">
        <v>15</v>
      </c>
      <c r="F111" s="306"/>
      <c r="G111" s="306"/>
      <c r="H111" s="305">
        <f>H47</f>
        <v>741442665</v>
      </c>
      <c r="I111" s="305">
        <f>I47</f>
        <v>705265485</v>
      </c>
      <c r="J111" s="305">
        <f>J47</f>
        <v>36177180</v>
      </c>
      <c r="K111" s="331">
        <f>K47</f>
        <v>0</v>
      </c>
      <c r="M111" s="466"/>
      <c r="N111" s="411"/>
      <c r="O111" s="411"/>
      <c r="P111" s="411"/>
      <c r="Q111" s="411"/>
      <c r="R111" s="653"/>
      <c r="S111" s="411"/>
      <c r="T111" s="466"/>
      <c r="U111" s="319"/>
      <c r="V111" s="319"/>
      <c r="W111" s="319"/>
      <c r="X111" s="319"/>
    </row>
    <row r="112" spans="1:24" s="320" customFormat="1" x14ac:dyDescent="0.25">
      <c r="A112" s="387">
        <v>103</v>
      </c>
      <c r="B112" s="391"/>
      <c r="C112" s="388"/>
      <c r="D112" s="478"/>
      <c r="E112" s="478" t="s">
        <v>250</v>
      </c>
      <c r="F112" s="478"/>
      <c r="G112" s="478"/>
      <c r="H112" s="538">
        <f>H59</f>
        <v>67238441</v>
      </c>
      <c r="I112" s="538">
        <f>I59</f>
        <v>67238441</v>
      </c>
      <c r="J112" s="538">
        <f>J59</f>
        <v>0</v>
      </c>
      <c r="K112" s="539">
        <f>K59</f>
        <v>0</v>
      </c>
      <c r="L112" s="408"/>
      <c r="M112" s="655"/>
      <c r="N112" s="655"/>
      <c r="O112" s="655"/>
      <c r="P112" s="655"/>
      <c r="Q112" s="655"/>
      <c r="R112" s="655"/>
      <c r="S112" s="655"/>
      <c r="T112" s="655"/>
      <c r="U112" s="655"/>
      <c r="V112" s="655"/>
      <c r="W112" s="655"/>
      <c r="X112" s="655"/>
    </row>
    <row r="113" spans="1:24" s="320" customFormat="1" x14ac:dyDescent="0.25">
      <c r="A113" s="387">
        <v>104</v>
      </c>
      <c r="B113" s="391"/>
      <c r="C113" s="391"/>
      <c r="D113" s="472"/>
      <c r="E113" s="478" t="s">
        <v>154</v>
      </c>
      <c r="F113" s="478"/>
      <c r="G113" s="478"/>
      <c r="H113" s="538">
        <f>H68</f>
        <v>27321368</v>
      </c>
      <c r="I113" s="538">
        <f>I68</f>
        <v>27321368</v>
      </c>
      <c r="J113" s="538">
        <f>J68</f>
        <v>0</v>
      </c>
      <c r="K113" s="539">
        <f>K68</f>
        <v>0</v>
      </c>
      <c r="L113" s="656"/>
      <c r="M113" s="466"/>
      <c r="N113" s="411"/>
      <c r="O113" s="411"/>
      <c r="P113" s="411"/>
      <c r="Q113" s="411"/>
      <c r="R113" s="653"/>
      <c r="S113" s="411"/>
      <c r="T113" s="466"/>
      <c r="U113" s="319"/>
      <c r="V113" s="319"/>
      <c r="W113" s="319"/>
      <c r="X113" s="319"/>
    </row>
    <row r="114" spans="1:24" s="320" customFormat="1" x14ac:dyDescent="0.25">
      <c r="A114" s="387">
        <v>105</v>
      </c>
      <c r="B114" s="391"/>
      <c r="C114" s="391"/>
      <c r="D114" s="472"/>
      <c r="E114" s="479" t="s">
        <v>155</v>
      </c>
      <c r="F114" s="399"/>
      <c r="G114" s="472"/>
      <c r="H114" s="540">
        <f>H79</f>
        <v>90115411</v>
      </c>
      <c r="I114" s="540">
        <f>I79</f>
        <v>90115411</v>
      </c>
      <c r="J114" s="540">
        <f>J79</f>
        <v>0</v>
      </c>
      <c r="K114" s="541">
        <f>K79</f>
        <v>0</v>
      </c>
      <c r="L114" s="401"/>
      <c r="M114" s="466"/>
      <c r="N114" s="411"/>
      <c r="O114" s="411"/>
      <c r="P114" s="411"/>
      <c r="Q114" s="411"/>
      <c r="R114" s="653"/>
      <c r="S114" s="411"/>
      <c r="T114" s="466"/>
      <c r="U114" s="319"/>
      <c r="V114" s="319"/>
      <c r="W114" s="319"/>
      <c r="X114" s="319"/>
    </row>
    <row r="115" spans="1:24" s="320" customFormat="1" x14ac:dyDescent="0.25">
      <c r="A115" s="387">
        <v>106</v>
      </c>
      <c r="B115" s="391"/>
      <c r="C115" s="391"/>
      <c r="D115" s="472"/>
      <c r="E115" s="410" t="s">
        <v>156</v>
      </c>
      <c r="F115" s="401"/>
      <c r="G115" s="401"/>
      <c r="H115" s="540">
        <f>H90</f>
        <v>97042667</v>
      </c>
      <c r="I115" s="540">
        <f>I90</f>
        <v>90984667</v>
      </c>
      <c r="J115" s="540">
        <f>J90</f>
        <v>6058000</v>
      </c>
      <c r="K115" s="541">
        <v>0</v>
      </c>
      <c r="L115" s="401"/>
      <c r="M115" s="466"/>
      <c r="N115" s="411"/>
      <c r="O115" s="411"/>
      <c r="P115" s="411"/>
      <c r="Q115" s="411"/>
      <c r="R115" s="653"/>
      <c r="S115" s="411"/>
      <c r="T115" s="466"/>
      <c r="U115" s="319"/>
      <c r="V115" s="319"/>
      <c r="W115" s="319"/>
      <c r="X115" s="319"/>
    </row>
    <row r="116" spans="1:24" s="320" customFormat="1" x14ac:dyDescent="0.25">
      <c r="A116" s="387">
        <v>107</v>
      </c>
      <c r="B116" s="391"/>
      <c r="C116" s="391"/>
      <c r="D116" s="472"/>
      <c r="E116" s="480" t="s">
        <v>143</v>
      </c>
      <c r="F116" s="480"/>
      <c r="G116" s="480"/>
      <c r="H116" s="498">
        <f>SUM(H111:H115)</f>
        <v>1023160552</v>
      </c>
      <c r="I116" s="498">
        <f>SUM(I111:I115)</f>
        <v>980925372</v>
      </c>
      <c r="J116" s="498">
        <f>SUM(J111:J115)</f>
        <v>42235180</v>
      </c>
      <c r="K116" s="499">
        <f>SUM(K111:K114)</f>
        <v>0</v>
      </c>
      <c r="L116" s="401"/>
      <c r="M116" s="466"/>
      <c r="N116" s="411"/>
      <c r="O116" s="411"/>
      <c r="P116" s="411"/>
      <c r="Q116" s="411"/>
      <c r="R116" s="653"/>
      <c r="S116" s="411"/>
      <c r="T116" s="466"/>
      <c r="U116" s="319"/>
      <c r="V116" s="319"/>
      <c r="W116" s="319"/>
      <c r="X116" s="319"/>
    </row>
    <row r="117" spans="1:24" s="320" customFormat="1" x14ac:dyDescent="0.25">
      <c r="A117" s="387">
        <v>108</v>
      </c>
      <c r="B117" s="391"/>
      <c r="C117" s="391"/>
      <c r="D117" s="472"/>
      <c r="E117" s="481" t="s">
        <v>254</v>
      </c>
      <c r="F117" s="481"/>
      <c r="G117" s="481"/>
      <c r="H117" s="862">
        <f>I117+J117+K117</f>
        <v>246214304</v>
      </c>
      <c r="I117" s="862">
        <f>I46+I28</f>
        <v>245242654</v>
      </c>
      <c r="J117" s="862">
        <f>J46+J28</f>
        <v>971650</v>
      </c>
      <c r="K117" s="541">
        <f>K28</f>
        <v>0</v>
      </c>
      <c r="L117" s="401"/>
      <c r="M117" s="466"/>
      <c r="N117" s="411"/>
      <c r="O117" s="411"/>
      <c r="P117" s="411"/>
      <c r="Q117" s="411"/>
      <c r="R117" s="653"/>
      <c r="S117" s="411"/>
      <c r="T117" s="466"/>
      <c r="U117" s="319"/>
      <c r="V117" s="319"/>
      <c r="W117" s="319"/>
      <c r="X117" s="319"/>
    </row>
    <row r="118" spans="1:24" s="320" customFormat="1" ht="17.25" thickBot="1" x14ac:dyDescent="0.3">
      <c r="A118" s="387">
        <v>109</v>
      </c>
      <c r="B118" s="406"/>
      <c r="C118" s="407"/>
      <c r="D118" s="407"/>
      <c r="E118" s="482" t="s">
        <v>289</v>
      </c>
      <c r="F118" s="407"/>
      <c r="G118" s="407"/>
      <c r="H118" s="901">
        <f>I118+J118+K118</f>
        <v>776946248</v>
      </c>
      <c r="I118" s="848">
        <f>I116-I117</f>
        <v>735682718</v>
      </c>
      <c r="J118" s="848">
        <f>J116-J117</f>
        <v>41263530</v>
      </c>
      <c r="K118" s="542">
        <f>K116-K117</f>
        <v>0</v>
      </c>
      <c r="L118" s="646"/>
      <c r="M118" s="647"/>
      <c r="N118" s="648"/>
      <c r="O118" s="648"/>
      <c r="P118" s="648"/>
      <c r="Q118" s="648"/>
      <c r="R118" s="657"/>
      <c r="S118" s="648"/>
      <c r="T118" s="647"/>
      <c r="U118" s="650"/>
      <c r="V118" s="650"/>
      <c r="W118" s="650"/>
      <c r="X118" s="650"/>
    </row>
    <row r="119" spans="1:24" s="320" customFormat="1" ht="17.25" thickTop="1" x14ac:dyDescent="0.25">
      <c r="A119" s="387">
        <v>110</v>
      </c>
      <c r="B119" s="401"/>
      <c r="C119" s="401"/>
      <c r="D119" s="401"/>
      <c r="E119" s="483" t="s">
        <v>290</v>
      </c>
      <c r="F119" s="483"/>
      <c r="G119" s="483"/>
      <c r="H119" s="483">
        <f>H120+H121+H122+H123+H124</f>
        <v>77</v>
      </c>
      <c r="I119" s="899">
        <f>I120+I121+I122+I123+I124</f>
        <v>77</v>
      </c>
      <c r="J119" s="483">
        <f>J120+J121+J122+J123+J124</f>
        <v>0</v>
      </c>
      <c r="K119" s="483">
        <f>K120+K121+K122+K123+K124</f>
        <v>0</v>
      </c>
      <c r="L119" s="658"/>
      <c r="M119" s="659">
        <f>SUM(M105+M106+M107+M112)</f>
        <v>0</v>
      </c>
      <c r="N119" s="660">
        <f t="shared" ref="N119:S119" si="10">SUM(N105+N106+N107+N112)</f>
        <v>0</v>
      </c>
      <c r="O119" s="660">
        <f t="shared" si="10"/>
        <v>0</v>
      </c>
      <c r="P119" s="660">
        <f t="shared" si="10"/>
        <v>0</v>
      </c>
      <c r="Q119" s="660">
        <f t="shared" si="10"/>
        <v>0</v>
      </c>
      <c r="R119" s="660">
        <f t="shared" si="10"/>
        <v>0</v>
      </c>
      <c r="S119" s="661">
        <f t="shared" si="10"/>
        <v>0</v>
      </c>
      <c r="T119" s="662"/>
      <c r="U119" s="662"/>
      <c r="V119" s="662"/>
      <c r="W119" s="662"/>
      <c r="X119" s="662"/>
    </row>
    <row r="120" spans="1:24" s="320" customFormat="1" x14ac:dyDescent="0.25">
      <c r="A120" s="387">
        <v>111</v>
      </c>
      <c r="B120" s="401"/>
      <c r="C120" s="401"/>
      <c r="D120" s="401"/>
      <c r="E120" s="401"/>
      <c r="F120" s="663" t="s">
        <v>291</v>
      </c>
      <c r="G120" s="663"/>
      <c r="H120" s="664">
        <f>I120+J120+K120</f>
        <v>11</v>
      </c>
      <c r="I120" s="664">
        <f>I60</f>
        <v>11</v>
      </c>
      <c r="J120" s="664">
        <f>J60</f>
        <v>0</v>
      </c>
      <c r="K120" s="664">
        <f>K60</f>
        <v>0</v>
      </c>
      <c r="L120" s="401"/>
      <c r="M120" s="665"/>
      <c r="N120" s="666"/>
      <c r="O120" s="666"/>
      <c r="P120" s="666"/>
      <c r="Q120" s="666"/>
      <c r="R120" s="667"/>
      <c r="S120" s="668"/>
      <c r="T120" s="466"/>
      <c r="U120" s="319"/>
      <c r="V120" s="319"/>
      <c r="W120" s="319"/>
      <c r="X120" s="319"/>
    </row>
    <row r="121" spans="1:24" s="320" customFormat="1" x14ac:dyDescent="0.25">
      <c r="A121" s="387">
        <v>112</v>
      </c>
      <c r="B121" s="401"/>
      <c r="C121" s="401"/>
      <c r="D121" s="401"/>
      <c r="E121" s="669"/>
      <c r="F121" s="472" t="s">
        <v>292</v>
      </c>
      <c r="G121" s="472"/>
      <c r="H121" s="664">
        <f t="shared" ref="H121:H124" si="11">I121+J121+K121</f>
        <v>33</v>
      </c>
      <c r="I121" s="856">
        <f>I49+I69+I80+I91</f>
        <v>33</v>
      </c>
      <c r="J121" s="856">
        <f>J49+J69+J80+J91</f>
        <v>0</v>
      </c>
      <c r="K121" s="856">
        <f>K49+K69+K80+K91</f>
        <v>0</v>
      </c>
      <c r="L121" s="670"/>
      <c r="M121" s="665"/>
      <c r="N121" s="671"/>
      <c r="O121" s="671"/>
      <c r="P121" s="671"/>
      <c r="Q121" s="671"/>
      <c r="R121" s="240"/>
      <c r="S121" s="672"/>
      <c r="T121" s="466"/>
      <c r="U121" s="319"/>
      <c r="V121" s="319"/>
      <c r="W121" s="319"/>
      <c r="X121" s="319"/>
    </row>
    <row r="122" spans="1:24" s="320" customFormat="1" x14ac:dyDescent="0.25">
      <c r="A122" s="387">
        <v>113</v>
      </c>
      <c r="B122" s="594"/>
      <c r="C122" s="594"/>
      <c r="D122" s="594"/>
      <c r="E122" s="594"/>
      <c r="F122" s="597" t="s">
        <v>293</v>
      </c>
      <c r="G122" s="597"/>
      <c r="H122" s="664">
        <f t="shared" si="11"/>
        <v>11</v>
      </c>
      <c r="I122" s="597">
        <f>I50+I92</f>
        <v>11</v>
      </c>
      <c r="J122" s="597">
        <f>J50+J92</f>
        <v>0</v>
      </c>
      <c r="K122" s="597">
        <f>K50+K92</f>
        <v>0</v>
      </c>
      <c r="L122" s="594"/>
      <c r="M122" s="665"/>
      <c r="N122" s="671"/>
      <c r="O122" s="671"/>
      <c r="P122" s="671"/>
      <c r="Q122" s="671"/>
      <c r="R122" s="240"/>
      <c r="S122" s="672"/>
      <c r="T122" s="466"/>
      <c r="U122" s="319"/>
      <c r="V122" s="319"/>
      <c r="W122" s="319"/>
      <c r="X122" s="319"/>
    </row>
    <row r="123" spans="1:24" s="320" customFormat="1" x14ac:dyDescent="0.25">
      <c r="A123" s="387">
        <v>114</v>
      </c>
      <c r="B123" s="594"/>
      <c r="C123" s="594"/>
      <c r="D123" s="594"/>
      <c r="E123" s="594"/>
      <c r="F123" s="991" t="s">
        <v>325</v>
      </c>
      <c r="G123" s="992"/>
      <c r="H123" s="664">
        <f t="shared" si="11"/>
        <v>1</v>
      </c>
      <c r="I123" s="597">
        <f>I48</f>
        <v>1</v>
      </c>
      <c r="J123" s="597">
        <f>J48</f>
        <v>0</v>
      </c>
      <c r="K123" s="597">
        <f>K48</f>
        <v>0</v>
      </c>
      <c r="L123" s="594"/>
      <c r="M123" s="665"/>
      <c r="N123" s="671"/>
      <c r="O123" s="671"/>
      <c r="P123" s="671"/>
      <c r="Q123" s="671"/>
      <c r="R123" s="240"/>
      <c r="S123" s="672"/>
      <c r="T123" s="466"/>
      <c r="U123" s="319"/>
      <c r="V123" s="319"/>
      <c r="W123" s="319"/>
      <c r="X123" s="319"/>
    </row>
    <row r="124" spans="1:24" s="320" customFormat="1" x14ac:dyDescent="0.25">
      <c r="A124" s="387">
        <v>115</v>
      </c>
      <c r="B124" s="673"/>
      <c r="C124" s="673"/>
      <c r="D124" s="673"/>
      <c r="E124" s="673"/>
      <c r="F124" s="597" t="s">
        <v>285</v>
      </c>
      <c r="G124" s="597"/>
      <c r="H124" s="664">
        <f t="shared" si="11"/>
        <v>21</v>
      </c>
      <c r="I124" s="597">
        <f>I51</f>
        <v>21</v>
      </c>
      <c r="J124" s="597">
        <f>J51</f>
        <v>0</v>
      </c>
      <c r="K124" s="597">
        <f>K51</f>
        <v>0</v>
      </c>
      <c r="L124" s="596"/>
      <c r="M124" s="674"/>
      <c r="N124" s="675"/>
      <c r="O124" s="675"/>
      <c r="P124" s="675"/>
      <c r="Q124" s="675"/>
      <c r="R124" s="676"/>
      <c r="S124" s="677"/>
      <c r="T124" s="528"/>
      <c r="U124" s="394"/>
      <c r="V124" s="650"/>
      <c r="W124" s="650"/>
      <c r="X124" s="650"/>
    </row>
    <row r="125" spans="1:24" s="320" customFormat="1" x14ac:dyDescent="0.25">
      <c r="A125" s="577"/>
      <c r="B125" s="673"/>
      <c r="C125" s="673"/>
      <c r="D125" s="673"/>
      <c r="E125" s="673"/>
      <c r="F125" s="673"/>
      <c r="G125" s="673"/>
      <c r="H125" s="673"/>
      <c r="I125" s="673"/>
      <c r="J125" s="673"/>
      <c r="K125" s="673"/>
      <c r="L125" s="596"/>
      <c r="M125" s="674"/>
      <c r="N125" s="675"/>
      <c r="O125" s="675"/>
      <c r="P125" s="675"/>
      <c r="Q125" s="675"/>
      <c r="R125" s="676"/>
      <c r="S125" s="677"/>
      <c r="T125" s="528"/>
      <c r="U125" s="394"/>
      <c r="V125" s="650"/>
      <c r="W125" s="650"/>
      <c r="X125" s="650"/>
    </row>
    <row r="126" spans="1:24" s="320" customFormat="1" x14ac:dyDescent="0.25">
      <c r="A126" s="577"/>
      <c r="B126" s="408"/>
      <c r="C126" s="646"/>
      <c r="D126" s="408"/>
      <c r="E126" s="408"/>
      <c r="F126" s="408"/>
      <c r="G126" s="408"/>
      <c r="H126" s="408"/>
      <c r="I126" s="408"/>
      <c r="J126" s="408"/>
      <c r="K126" s="408"/>
      <c r="L126" s="408"/>
      <c r="M126" s="678"/>
      <c r="N126" s="679"/>
      <c r="O126" s="679"/>
      <c r="P126" s="679"/>
      <c r="Q126" s="679"/>
      <c r="R126" s="679"/>
      <c r="S126" s="679"/>
      <c r="T126" s="496"/>
      <c r="U126" s="496"/>
      <c r="V126" s="398"/>
      <c r="W126" s="398"/>
      <c r="X126" s="398"/>
    </row>
    <row r="127" spans="1:24" s="320" customFormat="1" x14ac:dyDescent="0.25">
      <c r="A127" s="577"/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665"/>
      <c r="N127" s="671"/>
      <c r="O127" s="671"/>
      <c r="P127" s="671"/>
      <c r="Q127" s="671"/>
      <c r="R127" s="680"/>
      <c r="S127" s="672"/>
      <c r="T127" s="466"/>
      <c r="U127" s="319"/>
      <c r="V127" s="319"/>
      <c r="W127" s="319"/>
      <c r="X127" s="319"/>
    </row>
    <row r="128" spans="1:24" s="320" customFormat="1" x14ac:dyDescent="0.25">
      <c r="A128" s="577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665"/>
      <c r="N128" s="671"/>
      <c r="O128" s="671"/>
      <c r="P128" s="671"/>
      <c r="Q128" s="671"/>
      <c r="R128" s="680"/>
      <c r="S128" s="672"/>
      <c r="T128" s="466"/>
      <c r="U128" s="319"/>
      <c r="V128" s="319"/>
      <c r="W128" s="319"/>
      <c r="X128" s="319"/>
    </row>
    <row r="129" spans="1:24" s="320" customFormat="1" x14ac:dyDescent="0.25">
      <c r="A129" s="577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665"/>
      <c r="N129" s="671"/>
      <c r="O129" s="671"/>
      <c r="P129" s="671"/>
      <c r="Q129" s="671"/>
      <c r="R129" s="680"/>
      <c r="S129" s="672"/>
      <c r="T129" s="466"/>
      <c r="U129" s="319"/>
      <c r="V129" s="319"/>
      <c r="W129" s="319"/>
      <c r="X129" s="319"/>
    </row>
    <row r="130" spans="1:24" s="320" customFormat="1" x14ac:dyDescent="0.25">
      <c r="A130" s="577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665"/>
      <c r="N130" s="671"/>
      <c r="O130" s="671"/>
      <c r="P130" s="671"/>
      <c r="Q130" s="671"/>
      <c r="R130" s="308"/>
      <c r="S130" s="672"/>
      <c r="T130" s="466"/>
      <c r="U130" s="319"/>
      <c r="V130" s="319"/>
      <c r="W130" s="319"/>
      <c r="X130" s="319"/>
    </row>
    <row r="131" spans="1:24" s="320" customFormat="1" x14ac:dyDescent="0.25">
      <c r="A131" s="577"/>
      <c r="B131" s="401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81"/>
      <c r="N131" s="682"/>
      <c r="O131" s="682"/>
      <c r="P131" s="682"/>
      <c r="Q131" s="682"/>
      <c r="R131" s="683"/>
      <c r="S131" s="684"/>
      <c r="T131" s="647"/>
      <c r="U131" s="650"/>
      <c r="V131" s="650"/>
      <c r="W131" s="650"/>
      <c r="X131" s="650"/>
    </row>
    <row r="132" spans="1:24" s="379" customFormat="1" x14ac:dyDescent="0.25">
      <c r="A132" s="577"/>
      <c r="B132" s="685"/>
      <c r="C132" s="685"/>
      <c r="D132" s="651"/>
      <c r="E132" s="651"/>
      <c r="F132" s="651"/>
      <c r="G132" s="651"/>
      <c r="H132" s="651"/>
      <c r="I132" s="651"/>
      <c r="J132" s="651"/>
      <c r="K132" s="651"/>
      <c r="L132" s="408"/>
      <c r="M132" s="686"/>
      <c r="N132" s="687"/>
      <c r="O132" s="687"/>
      <c r="P132" s="687"/>
      <c r="Q132" s="687"/>
      <c r="R132" s="687"/>
      <c r="S132" s="687"/>
      <c r="T132" s="630"/>
      <c r="U132" s="630"/>
      <c r="V132" s="630"/>
      <c r="W132" s="630"/>
      <c r="X132" s="630"/>
    </row>
    <row r="133" spans="1:24" s="320" customFormat="1" x14ac:dyDescent="0.25">
      <c r="A133" s="577"/>
      <c r="B133" s="594"/>
      <c r="C133" s="401"/>
      <c r="D133" s="401"/>
      <c r="E133" s="401"/>
      <c r="M133" s="665"/>
      <c r="N133" s="671"/>
      <c r="O133" s="671"/>
      <c r="P133" s="671"/>
      <c r="Q133" s="671"/>
      <c r="R133" s="308"/>
      <c r="S133" s="672"/>
      <c r="T133" s="466"/>
      <c r="U133" s="319"/>
      <c r="V133" s="319"/>
      <c r="W133" s="319"/>
      <c r="X133" s="319"/>
    </row>
    <row r="134" spans="1:24" s="320" customFormat="1" x14ac:dyDescent="0.25">
      <c r="A134" s="577"/>
      <c r="B134" s="594"/>
      <c r="C134" s="401"/>
      <c r="D134" s="401"/>
      <c r="E134" s="401"/>
      <c r="M134" s="665"/>
      <c r="N134" s="671"/>
      <c r="O134" s="671"/>
      <c r="P134" s="671"/>
      <c r="Q134" s="671"/>
      <c r="R134" s="308"/>
      <c r="S134" s="672"/>
      <c r="T134" s="466"/>
      <c r="U134" s="319"/>
      <c r="V134" s="319"/>
      <c r="W134" s="319"/>
      <c r="X134" s="319"/>
    </row>
    <row r="135" spans="1:24" s="320" customFormat="1" x14ac:dyDescent="0.25">
      <c r="A135" s="577"/>
      <c r="B135" s="594"/>
      <c r="C135" s="401"/>
      <c r="D135" s="401"/>
      <c r="E135" s="688"/>
      <c r="F135" s="688"/>
      <c r="G135" s="688"/>
      <c r="H135" s="688"/>
      <c r="I135" s="688"/>
      <c r="J135" s="688"/>
      <c r="K135" s="688"/>
      <c r="L135" s="658"/>
      <c r="M135" s="689"/>
      <c r="N135" s="690"/>
      <c r="O135" s="690"/>
      <c r="P135" s="690"/>
      <c r="Q135" s="690"/>
      <c r="R135" s="690"/>
      <c r="S135" s="691"/>
      <c r="T135" s="662"/>
      <c r="U135" s="319"/>
      <c r="V135" s="319"/>
      <c r="W135" s="319"/>
      <c r="X135" s="319"/>
    </row>
    <row r="136" spans="1:24" s="320" customFormat="1" x14ac:dyDescent="0.25">
      <c r="A136" s="577"/>
      <c r="B136" s="594"/>
      <c r="C136" s="401"/>
      <c r="D136" s="401"/>
      <c r="E136" s="646"/>
      <c r="F136" s="658"/>
      <c r="G136" s="658"/>
      <c r="H136" s="658"/>
      <c r="I136" s="658"/>
      <c r="J136" s="658"/>
      <c r="K136" s="658"/>
      <c r="L136" s="692"/>
      <c r="M136" s="693"/>
      <c r="N136" s="694"/>
      <c r="O136" s="694"/>
      <c r="P136" s="694"/>
      <c r="Q136" s="694"/>
      <c r="R136" s="694"/>
      <c r="S136" s="695"/>
      <c r="T136" s="647"/>
      <c r="U136" s="647"/>
      <c r="V136" s="647"/>
      <c r="W136" s="647"/>
      <c r="X136" s="647"/>
    </row>
    <row r="137" spans="1:24" s="320" customFormat="1" x14ac:dyDescent="0.25">
      <c r="A137" s="577"/>
      <c r="B137" s="594"/>
      <c r="C137" s="696"/>
      <c r="D137" s="401"/>
      <c r="E137" s="658"/>
      <c r="F137" s="658"/>
      <c r="G137" s="658"/>
      <c r="H137" s="658"/>
      <c r="I137" s="658"/>
      <c r="J137" s="658"/>
      <c r="K137" s="658"/>
      <c r="L137" s="596"/>
      <c r="M137" s="697"/>
      <c r="N137" s="690"/>
      <c r="O137" s="690"/>
      <c r="P137" s="690"/>
      <c r="Q137" s="690"/>
      <c r="R137" s="690"/>
      <c r="S137" s="691"/>
      <c r="T137" s="615"/>
      <c r="U137" s="394"/>
      <c r="V137" s="650"/>
      <c r="W137" s="650"/>
      <c r="X137" s="650"/>
    </row>
    <row r="138" spans="1:24" s="320" customFormat="1" x14ac:dyDescent="0.25">
      <c r="A138" s="577"/>
      <c r="B138" s="594"/>
      <c r="C138" s="696"/>
      <c r="D138" s="401"/>
      <c r="E138" s="658"/>
      <c r="F138" s="658"/>
      <c r="G138" s="658"/>
      <c r="H138" s="658"/>
      <c r="I138" s="658"/>
      <c r="J138" s="658"/>
      <c r="K138" s="658"/>
      <c r="L138" s="596"/>
      <c r="M138" s="697"/>
      <c r="N138" s="690"/>
      <c r="O138" s="690"/>
      <c r="P138" s="690"/>
      <c r="Q138" s="690"/>
      <c r="R138" s="690"/>
      <c r="S138" s="691"/>
      <c r="T138" s="615"/>
      <c r="U138" s="394"/>
      <c r="V138" s="650"/>
      <c r="W138" s="650"/>
      <c r="X138" s="650"/>
    </row>
    <row r="139" spans="1:24" s="320" customFormat="1" x14ac:dyDescent="0.25">
      <c r="A139" s="577"/>
      <c r="B139" s="594"/>
      <c r="C139" s="696"/>
      <c r="D139" s="401"/>
      <c r="E139" s="658"/>
      <c r="F139" s="658"/>
      <c r="G139" s="658"/>
      <c r="H139" s="658"/>
      <c r="I139" s="658"/>
      <c r="J139" s="658"/>
      <c r="K139" s="658"/>
      <c r="L139" s="408"/>
      <c r="M139" s="698"/>
      <c r="N139" s="699"/>
      <c r="O139" s="699"/>
      <c r="P139" s="699"/>
      <c r="Q139" s="699"/>
      <c r="R139" s="699"/>
      <c r="S139" s="700"/>
      <c r="T139" s="655"/>
      <c r="U139" s="655"/>
      <c r="V139" s="398"/>
      <c r="W139" s="398"/>
      <c r="X139" s="398"/>
    </row>
    <row r="140" spans="1:24" s="320" customFormat="1" x14ac:dyDescent="0.25">
      <c r="A140" s="577"/>
      <c r="B140" s="594"/>
      <c r="C140" s="401"/>
      <c r="D140" s="401"/>
      <c r="E140" s="658"/>
      <c r="F140" s="658"/>
      <c r="G140" s="658"/>
      <c r="H140" s="658"/>
      <c r="I140" s="658"/>
      <c r="J140" s="658"/>
      <c r="K140" s="658"/>
      <c r="L140" s="401"/>
      <c r="M140" s="701"/>
      <c r="N140" s="690"/>
      <c r="O140" s="690"/>
      <c r="P140" s="690"/>
      <c r="Q140" s="690"/>
      <c r="R140" s="690"/>
      <c r="S140" s="691"/>
      <c r="T140" s="466"/>
      <c r="U140" s="319"/>
      <c r="V140" s="319"/>
      <c r="W140" s="319"/>
      <c r="X140" s="319"/>
    </row>
    <row r="141" spans="1:24" s="320" customFormat="1" x14ac:dyDescent="0.25">
      <c r="A141" s="577"/>
      <c r="B141" s="594"/>
      <c r="C141" s="401"/>
      <c r="D141" s="401"/>
      <c r="E141" s="658"/>
      <c r="F141" s="658"/>
      <c r="G141" s="658"/>
      <c r="H141" s="658"/>
      <c r="I141" s="658"/>
      <c r="J141" s="658"/>
      <c r="K141" s="658"/>
      <c r="L141" s="401"/>
      <c r="M141" s="701"/>
      <c r="N141" s="690"/>
      <c r="O141" s="690"/>
      <c r="P141" s="690"/>
      <c r="Q141" s="690"/>
      <c r="R141" s="690"/>
      <c r="S141" s="691"/>
      <c r="T141" s="466"/>
      <c r="U141" s="319"/>
      <c r="V141" s="319"/>
      <c r="W141" s="319"/>
      <c r="X141" s="319"/>
    </row>
    <row r="142" spans="1:24" s="320" customFormat="1" x14ac:dyDescent="0.25">
      <c r="A142" s="577"/>
      <c r="B142" s="594"/>
      <c r="C142" s="401"/>
      <c r="D142" s="401"/>
      <c r="E142" s="401"/>
      <c r="L142" s="401"/>
      <c r="M142" s="701"/>
      <c r="N142" s="671"/>
      <c r="O142" s="671"/>
      <c r="P142" s="671"/>
      <c r="Q142" s="671"/>
      <c r="R142" s="308"/>
      <c r="S142" s="672"/>
      <c r="T142" s="466"/>
      <c r="U142" s="319"/>
      <c r="V142" s="319"/>
      <c r="W142" s="319"/>
      <c r="X142" s="319"/>
    </row>
    <row r="143" spans="1:24" s="320" customFormat="1" x14ac:dyDescent="0.25">
      <c r="A143" s="577"/>
      <c r="B143" s="594"/>
      <c r="C143" s="401"/>
      <c r="D143" s="401"/>
      <c r="E143" s="401"/>
      <c r="L143" s="401"/>
      <c r="M143" s="701"/>
      <c r="N143" s="671"/>
      <c r="O143" s="671"/>
      <c r="P143" s="671"/>
      <c r="Q143" s="671"/>
      <c r="R143" s="308"/>
      <c r="S143" s="672"/>
      <c r="T143" s="466"/>
      <c r="U143" s="319"/>
      <c r="V143" s="319"/>
      <c r="W143" s="319"/>
      <c r="X143" s="319"/>
    </row>
    <row r="144" spans="1:24" s="320" customFormat="1" x14ac:dyDescent="0.25">
      <c r="A144" s="577"/>
      <c r="B144" s="594"/>
      <c r="C144" s="646"/>
      <c r="D144" s="646"/>
      <c r="E144" s="646"/>
      <c r="F144" s="646"/>
      <c r="G144" s="646"/>
      <c r="H144" s="646"/>
      <c r="I144" s="646"/>
      <c r="J144" s="646"/>
      <c r="K144" s="646"/>
      <c r="L144" s="646"/>
      <c r="M144" s="693"/>
      <c r="N144" s="682"/>
      <c r="O144" s="682"/>
      <c r="P144" s="682"/>
      <c r="Q144" s="682"/>
      <c r="R144" s="683"/>
      <c r="S144" s="684"/>
      <c r="T144" s="647"/>
      <c r="U144" s="650"/>
      <c r="V144" s="650"/>
      <c r="W144" s="650"/>
      <c r="X144" s="650"/>
    </row>
    <row r="145" spans="1:24" s="320" customFormat="1" x14ac:dyDescent="0.25">
      <c r="A145" s="577"/>
      <c r="B145" s="702"/>
      <c r="C145" s="702"/>
      <c r="D145" s="702"/>
      <c r="E145" s="702"/>
      <c r="F145" s="702"/>
      <c r="G145" s="702"/>
      <c r="H145" s="702"/>
      <c r="I145" s="702"/>
      <c r="J145" s="702"/>
      <c r="K145" s="702"/>
      <c r="L145" s="365"/>
      <c r="M145" s="689"/>
      <c r="N145" s="666"/>
      <c r="O145" s="666"/>
      <c r="P145" s="666"/>
      <c r="Q145" s="666"/>
      <c r="R145" s="667"/>
      <c r="S145" s="668"/>
      <c r="T145" s="662"/>
      <c r="U145" s="348"/>
      <c r="V145" s="348"/>
      <c r="W145" s="348"/>
      <c r="X145" s="348"/>
    </row>
    <row r="146" spans="1:24" s="320" customFormat="1" x14ac:dyDescent="0.25">
      <c r="A146" s="577"/>
      <c r="B146" s="702"/>
      <c r="C146" s="702"/>
      <c r="D146" s="702"/>
      <c r="E146" s="702"/>
      <c r="F146" s="702"/>
      <c r="G146" s="702"/>
      <c r="H146" s="702"/>
      <c r="I146" s="702"/>
      <c r="J146" s="702"/>
      <c r="K146" s="702"/>
      <c r="L146" s="365"/>
      <c r="M146" s="701"/>
      <c r="N146" s="671"/>
      <c r="O146" s="671"/>
      <c r="P146" s="671"/>
      <c r="Q146" s="671"/>
      <c r="R146" s="308"/>
      <c r="S146" s="672"/>
      <c r="T146" s="466"/>
      <c r="U146" s="319"/>
      <c r="V146" s="319"/>
      <c r="W146" s="319"/>
      <c r="X146" s="319"/>
    </row>
    <row r="147" spans="1:24" s="320" customFormat="1" x14ac:dyDescent="0.25">
      <c r="A147" s="577"/>
      <c r="B147" s="702"/>
      <c r="C147" s="702"/>
      <c r="D147" s="702"/>
      <c r="E147" s="702"/>
      <c r="F147" s="702"/>
      <c r="G147" s="702"/>
      <c r="H147" s="702"/>
      <c r="I147" s="702"/>
      <c r="J147" s="702"/>
      <c r="K147" s="702"/>
      <c r="L147" s="365"/>
      <c r="M147" s="701"/>
      <c r="N147" s="671"/>
      <c r="O147" s="671"/>
      <c r="P147" s="671"/>
      <c r="Q147" s="671"/>
      <c r="R147" s="240"/>
      <c r="S147" s="672"/>
      <c r="T147" s="466"/>
      <c r="U147" s="319"/>
      <c r="V147" s="319"/>
      <c r="W147" s="319"/>
      <c r="X147" s="319"/>
    </row>
    <row r="148" spans="1:24" s="320" customFormat="1" x14ac:dyDescent="0.25">
      <c r="A148" s="577"/>
      <c r="B148" s="696"/>
      <c r="C148" s="401"/>
      <c r="D148" s="401"/>
      <c r="E148" s="401"/>
      <c r="F148" s="703"/>
      <c r="G148" s="703"/>
      <c r="H148" s="703"/>
      <c r="I148" s="703"/>
      <c r="J148" s="703"/>
      <c r="K148" s="703"/>
      <c r="L148" s="401"/>
      <c r="M148" s="704"/>
      <c r="N148" s="705"/>
      <c r="O148" s="705"/>
      <c r="P148" s="705"/>
      <c r="Q148" s="705"/>
      <c r="R148" s="705"/>
      <c r="S148" s="706"/>
      <c r="T148" s="707"/>
      <c r="U148" s="707"/>
      <c r="V148" s="707"/>
      <c r="W148" s="707"/>
      <c r="X148" s="707"/>
    </row>
    <row r="149" spans="1:24" s="320" customFormat="1" x14ac:dyDescent="0.25">
      <c r="A149" s="577"/>
      <c r="B149" s="594"/>
      <c r="C149" s="646"/>
      <c r="D149" s="408"/>
      <c r="E149" s="408"/>
      <c r="F149" s="408"/>
      <c r="G149" s="408"/>
      <c r="H149" s="408"/>
      <c r="I149" s="408"/>
      <c r="J149" s="408"/>
      <c r="K149" s="408"/>
      <c r="L149" s="408"/>
      <c r="M149" s="486"/>
      <c r="N149" s="493"/>
      <c r="O149" s="493"/>
      <c r="P149" s="493"/>
      <c r="Q149" s="493"/>
      <c r="R149" s="493"/>
      <c r="S149" s="679"/>
      <c r="T149" s="496"/>
      <c r="U149" s="496"/>
      <c r="V149" s="496"/>
      <c r="W149" s="496"/>
      <c r="X149" s="496"/>
    </row>
    <row r="150" spans="1:24" s="320" customFormat="1" x14ac:dyDescent="0.25">
      <c r="A150" s="577"/>
      <c r="B150" s="673"/>
      <c r="C150" s="646"/>
      <c r="D150" s="408"/>
      <c r="E150" s="408"/>
      <c r="F150" s="408"/>
      <c r="G150" s="408"/>
      <c r="H150" s="408"/>
      <c r="I150" s="408"/>
      <c r="J150" s="408"/>
      <c r="K150" s="408"/>
      <c r="L150" s="408"/>
      <c r="M150" s="486"/>
      <c r="N150" s="493"/>
      <c r="O150" s="493"/>
      <c r="P150" s="493"/>
      <c r="Q150" s="493"/>
      <c r="R150" s="493"/>
      <c r="S150" s="679"/>
      <c r="T150" s="496"/>
      <c r="U150" s="496"/>
      <c r="V150" s="496"/>
      <c r="W150" s="496"/>
      <c r="X150" s="319"/>
    </row>
    <row r="151" spans="1:24" s="320" customFormat="1" x14ac:dyDescent="0.25">
      <c r="A151" s="577"/>
      <c r="B151" s="673"/>
      <c r="C151" s="646"/>
      <c r="D151" s="408"/>
      <c r="E151" s="408"/>
      <c r="F151" s="408"/>
      <c r="G151" s="408"/>
      <c r="H151" s="408"/>
      <c r="I151" s="408"/>
      <c r="J151" s="408"/>
      <c r="K151" s="408"/>
      <c r="L151" s="408"/>
      <c r="M151" s="486"/>
      <c r="N151" s="493"/>
      <c r="O151" s="493"/>
      <c r="P151" s="493"/>
      <c r="Q151" s="493"/>
      <c r="R151" s="493"/>
      <c r="S151" s="679"/>
      <c r="T151" s="496"/>
      <c r="U151" s="496"/>
      <c r="V151" s="496"/>
      <c r="W151" s="496"/>
      <c r="X151" s="496"/>
    </row>
    <row r="152" spans="1:24" s="320" customFormat="1" x14ac:dyDescent="0.25">
      <c r="A152" s="577"/>
      <c r="B152" s="408"/>
      <c r="C152" s="408"/>
      <c r="D152" s="401"/>
      <c r="E152" s="401"/>
      <c r="F152" s="401"/>
      <c r="G152" s="401"/>
      <c r="H152" s="401"/>
      <c r="I152" s="401"/>
      <c r="J152" s="401"/>
      <c r="K152" s="401"/>
      <c r="L152" s="401"/>
      <c r="M152" s="626"/>
      <c r="N152" s="614"/>
      <c r="O152" s="614"/>
      <c r="P152" s="614"/>
      <c r="Q152" s="614"/>
      <c r="R152" s="614"/>
      <c r="S152" s="603"/>
      <c r="T152" s="607"/>
      <c r="U152" s="607"/>
      <c r="V152" s="607"/>
      <c r="W152" s="607"/>
      <c r="X152" s="607"/>
    </row>
    <row r="153" spans="1:24" s="320" customFormat="1" x14ac:dyDescent="0.25">
      <c r="A153" s="577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626"/>
      <c r="N153" s="614"/>
      <c r="O153" s="614"/>
      <c r="P153" s="614"/>
      <c r="Q153" s="614"/>
      <c r="R153" s="614"/>
      <c r="S153" s="603"/>
      <c r="T153" s="607"/>
      <c r="U153" s="607"/>
      <c r="V153" s="607"/>
      <c r="W153" s="607"/>
      <c r="X153" s="607"/>
    </row>
    <row r="154" spans="1:24" s="320" customFormat="1" x14ac:dyDescent="0.25">
      <c r="A154" s="577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626"/>
      <c r="N154" s="614"/>
      <c r="O154" s="614"/>
      <c r="P154" s="614"/>
      <c r="Q154" s="614"/>
      <c r="R154" s="614"/>
      <c r="S154" s="603"/>
      <c r="T154" s="607"/>
      <c r="U154" s="607"/>
      <c r="V154" s="607"/>
      <c r="W154" s="607"/>
      <c r="X154" s="607"/>
    </row>
    <row r="155" spans="1:24" s="320" customFormat="1" x14ac:dyDescent="0.25">
      <c r="A155" s="577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626"/>
      <c r="N155" s="614"/>
      <c r="O155" s="614"/>
      <c r="P155" s="614"/>
      <c r="Q155" s="614"/>
      <c r="R155" s="614"/>
      <c r="S155" s="603"/>
      <c r="T155" s="607"/>
      <c r="U155" s="607"/>
      <c r="V155" s="607"/>
      <c r="W155" s="607"/>
      <c r="X155" s="607"/>
    </row>
    <row r="156" spans="1:24" s="320" customFormat="1" x14ac:dyDescent="0.25">
      <c r="A156" s="577"/>
      <c r="B156" s="401"/>
      <c r="C156" s="696"/>
      <c r="D156" s="408"/>
      <c r="E156" s="408"/>
      <c r="F156" s="408"/>
      <c r="G156" s="408"/>
      <c r="H156" s="408"/>
      <c r="I156" s="408"/>
      <c r="J156" s="408"/>
      <c r="K156" s="408"/>
      <c r="L156" s="408"/>
      <c r="M156" s="486"/>
      <c r="N156" s="493"/>
      <c r="O156" s="493"/>
      <c r="P156" s="493"/>
      <c r="Q156" s="493"/>
      <c r="R156" s="493"/>
      <c r="S156" s="679"/>
      <c r="T156" s="496"/>
      <c r="U156" s="496"/>
      <c r="V156" s="496"/>
      <c r="W156" s="496"/>
      <c r="X156" s="496"/>
    </row>
    <row r="157" spans="1:24" s="320" customFormat="1" x14ac:dyDescent="0.25">
      <c r="A157" s="577"/>
      <c r="B157" s="408"/>
      <c r="C157" s="696"/>
      <c r="D157" s="408"/>
      <c r="E157" s="408"/>
      <c r="F157" s="408"/>
      <c r="G157" s="408"/>
      <c r="H157" s="408"/>
      <c r="I157" s="408"/>
      <c r="J157" s="408"/>
      <c r="K157" s="408"/>
      <c r="L157" s="408"/>
      <c r="M157" s="486"/>
      <c r="N157" s="493"/>
      <c r="O157" s="493"/>
      <c r="P157" s="493"/>
      <c r="Q157" s="493"/>
      <c r="R157" s="493"/>
      <c r="S157" s="679"/>
      <c r="T157" s="496"/>
      <c r="U157" s="496"/>
      <c r="V157" s="496"/>
      <c r="W157" s="496"/>
      <c r="X157" s="496"/>
    </row>
    <row r="158" spans="1:24" s="320" customFormat="1" x14ac:dyDescent="0.25">
      <c r="A158" s="577"/>
      <c r="B158" s="594"/>
      <c r="C158" s="696"/>
      <c r="D158" s="408"/>
      <c r="E158" s="408"/>
      <c r="F158" s="408"/>
      <c r="G158" s="408"/>
      <c r="H158" s="408"/>
      <c r="I158" s="408"/>
      <c r="J158" s="408"/>
      <c r="K158" s="408"/>
      <c r="L158" s="408"/>
      <c r="M158" s="486"/>
      <c r="N158" s="493"/>
      <c r="O158" s="493"/>
      <c r="P158" s="493"/>
      <c r="Q158" s="493"/>
      <c r="R158" s="493"/>
      <c r="S158" s="679"/>
      <c r="T158" s="496"/>
      <c r="U158" s="496"/>
      <c r="V158" s="496"/>
      <c r="W158" s="496"/>
      <c r="X158" s="496"/>
    </row>
    <row r="159" spans="1:24" s="379" customFormat="1" x14ac:dyDescent="0.25">
      <c r="A159" s="577"/>
      <c r="B159" s="685"/>
      <c r="C159" s="696"/>
      <c r="D159" s="408"/>
      <c r="E159" s="408"/>
      <c r="F159" s="408"/>
      <c r="G159" s="408"/>
      <c r="H159" s="408"/>
      <c r="I159" s="408"/>
      <c r="J159" s="408"/>
      <c r="K159" s="408"/>
      <c r="L159" s="408"/>
      <c r="M159" s="486"/>
      <c r="N159" s="493"/>
      <c r="O159" s="493"/>
      <c r="P159" s="493"/>
      <c r="Q159" s="493"/>
      <c r="R159" s="493"/>
      <c r="S159" s="679"/>
      <c r="T159" s="496"/>
      <c r="U159" s="398"/>
      <c r="V159" s="398"/>
      <c r="W159" s="398"/>
      <c r="X159" s="398"/>
    </row>
    <row r="160" spans="1:24" s="320" customFormat="1" x14ac:dyDescent="0.25">
      <c r="A160" s="577"/>
      <c r="B160" s="696"/>
      <c r="C160" s="401"/>
      <c r="D160" s="708"/>
      <c r="E160" s="708"/>
      <c r="F160" s="708"/>
      <c r="G160" s="708"/>
      <c r="H160" s="708"/>
      <c r="I160" s="708"/>
      <c r="J160" s="708"/>
      <c r="K160" s="708"/>
      <c r="L160" s="708"/>
      <c r="M160" s="709"/>
      <c r="N160" s="710"/>
      <c r="O160" s="710"/>
      <c r="P160" s="710"/>
      <c r="Q160" s="710"/>
      <c r="R160" s="710"/>
      <c r="S160" s="711"/>
      <c r="T160" s="712"/>
      <c r="U160" s="712"/>
      <c r="V160" s="712"/>
      <c r="W160" s="712"/>
      <c r="X160" s="712"/>
    </row>
    <row r="161" spans="1:24" s="320" customFormat="1" x14ac:dyDescent="0.25">
      <c r="A161" s="577"/>
      <c r="B161" s="401"/>
      <c r="C161" s="696"/>
      <c r="D161" s="409"/>
      <c r="E161" s="409"/>
      <c r="F161" s="409"/>
      <c r="G161" s="409"/>
      <c r="H161" s="409"/>
      <c r="I161" s="409"/>
      <c r="J161" s="409"/>
      <c r="K161" s="409"/>
      <c r="L161" s="409"/>
      <c r="M161" s="488"/>
      <c r="N161" s="713"/>
      <c r="O161" s="713"/>
      <c r="P161" s="713"/>
      <c r="Q161" s="713"/>
      <c r="R161" s="713"/>
      <c r="S161" s="714"/>
      <c r="T161" s="512"/>
      <c r="U161" s="512"/>
      <c r="V161" s="512"/>
      <c r="W161" s="512"/>
      <c r="X161" s="512"/>
    </row>
    <row r="162" spans="1:24" s="320" customFormat="1" x14ac:dyDescent="0.25">
      <c r="A162" s="577"/>
      <c r="B162" s="401"/>
      <c r="C162" s="696"/>
      <c r="D162" s="409"/>
      <c r="E162" s="409"/>
      <c r="F162" s="409"/>
      <c r="G162" s="409"/>
      <c r="H162" s="409"/>
      <c r="I162" s="409"/>
      <c r="J162" s="409"/>
      <c r="K162" s="409"/>
      <c r="L162" s="409"/>
      <c r="M162" s="488"/>
      <c r="N162" s="713"/>
      <c r="O162" s="713"/>
      <c r="P162" s="713"/>
      <c r="Q162" s="713"/>
      <c r="R162" s="713"/>
      <c r="S162" s="714"/>
      <c r="T162" s="512"/>
      <c r="U162" s="512"/>
      <c r="V162" s="512"/>
      <c r="W162" s="512"/>
      <c r="X162" s="512"/>
    </row>
    <row r="163" spans="1:24" s="320" customFormat="1" x14ac:dyDescent="0.25">
      <c r="A163" s="577"/>
      <c r="B163" s="401"/>
      <c r="C163" s="696"/>
      <c r="D163" s="409"/>
      <c r="E163" s="409"/>
      <c r="F163" s="409"/>
      <c r="G163" s="409"/>
      <c r="H163" s="409"/>
      <c r="I163" s="409"/>
      <c r="J163" s="409"/>
      <c r="K163" s="409"/>
      <c r="L163" s="409"/>
      <c r="M163" s="698"/>
      <c r="N163" s="699"/>
      <c r="O163" s="699"/>
      <c r="P163" s="699"/>
      <c r="Q163" s="699"/>
      <c r="R163" s="699"/>
      <c r="S163" s="700"/>
      <c r="T163" s="655"/>
      <c r="U163" s="655"/>
      <c r="V163" s="655"/>
      <c r="W163" s="655"/>
      <c r="X163" s="655"/>
    </row>
    <row r="164" spans="1:24" s="320" customFormat="1" x14ac:dyDescent="0.25">
      <c r="A164" s="577"/>
      <c r="B164" s="696"/>
      <c r="C164" s="401"/>
      <c r="D164" s="708"/>
      <c r="E164" s="708"/>
      <c r="F164" s="708"/>
      <c r="G164" s="708"/>
      <c r="H164" s="708"/>
      <c r="I164" s="708"/>
      <c r="J164" s="708"/>
      <c r="K164" s="708"/>
      <c r="L164" s="708"/>
      <c r="M164" s="709"/>
      <c r="N164" s="710"/>
      <c r="O164" s="710"/>
      <c r="P164" s="710"/>
      <c r="Q164" s="710"/>
      <c r="R164" s="710"/>
      <c r="S164" s="711"/>
      <c r="T164" s="712"/>
      <c r="U164" s="712"/>
      <c r="V164" s="712"/>
      <c r="W164" s="712"/>
      <c r="X164" s="712"/>
    </row>
    <row r="165" spans="1:24" s="320" customFormat="1" x14ac:dyDescent="0.25">
      <c r="A165" s="577"/>
      <c r="B165" s="401"/>
      <c r="C165" s="696"/>
      <c r="D165" s="409"/>
      <c r="E165" s="409"/>
      <c r="F165" s="409"/>
      <c r="G165" s="409"/>
      <c r="H165" s="409"/>
      <c r="I165" s="409"/>
      <c r="J165" s="409"/>
      <c r="K165" s="409"/>
      <c r="L165" s="409"/>
      <c r="M165" s="488"/>
      <c r="N165" s="713"/>
      <c r="O165" s="713"/>
      <c r="P165" s="713"/>
      <c r="Q165" s="713"/>
      <c r="R165" s="713"/>
      <c r="S165" s="714"/>
      <c r="T165" s="512"/>
      <c r="U165" s="512"/>
      <c r="V165" s="512"/>
      <c r="W165" s="512"/>
      <c r="X165" s="512"/>
    </row>
    <row r="166" spans="1:24" s="320" customFormat="1" x14ac:dyDescent="0.25">
      <c r="A166" s="577"/>
      <c r="B166" s="408"/>
      <c r="C166" s="696"/>
      <c r="D166" s="409"/>
      <c r="E166" s="409"/>
      <c r="F166" s="409"/>
      <c r="G166" s="409"/>
      <c r="H166" s="409"/>
      <c r="I166" s="409"/>
      <c r="J166" s="409"/>
      <c r="K166" s="409"/>
      <c r="L166" s="409"/>
      <c r="M166" s="488"/>
      <c r="N166" s="713"/>
      <c r="O166" s="713"/>
      <c r="P166" s="713"/>
      <c r="Q166" s="713"/>
      <c r="R166" s="713"/>
      <c r="S166" s="714"/>
      <c r="T166" s="512"/>
      <c r="U166" s="512"/>
      <c r="V166" s="512"/>
      <c r="W166" s="512"/>
      <c r="X166" s="512"/>
    </row>
    <row r="167" spans="1:24" s="320" customFormat="1" x14ac:dyDescent="0.25">
      <c r="A167" s="577"/>
      <c r="B167" s="696"/>
      <c r="C167" s="408"/>
      <c r="D167" s="708"/>
      <c r="E167" s="708"/>
      <c r="F167" s="708"/>
      <c r="G167" s="708"/>
      <c r="H167" s="708"/>
      <c r="I167" s="708"/>
      <c r="J167" s="708"/>
      <c r="K167" s="708"/>
      <c r="L167" s="708"/>
      <c r="M167" s="709"/>
      <c r="N167" s="710"/>
      <c r="O167" s="710"/>
      <c r="P167" s="710"/>
      <c r="Q167" s="710"/>
      <c r="R167" s="710"/>
      <c r="S167" s="711"/>
      <c r="T167" s="712"/>
      <c r="U167" s="712"/>
      <c r="V167" s="712"/>
      <c r="W167" s="712"/>
      <c r="X167" s="712"/>
    </row>
    <row r="168" spans="1:24" s="320" customFormat="1" x14ac:dyDescent="0.25">
      <c r="A168" s="577"/>
      <c r="B168" s="408"/>
      <c r="C168" s="646"/>
      <c r="D168" s="409"/>
      <c r="E168" s="409"/>
      <c r="F168" s="409"/>
      <c r="G168" s="409"/>
      <c r="H168" s="409"/>
      <c r="I168" s="409"/>
      <c r="J168" s="409"/>
      <c r="K168" s="409"/>
      <c r="L168" s="409"/>
      <c r="M168" s="488"/>
      <c r="N168" s="713"/>
      <c r="O168" s="713"/>
      <c r="P168" s="713"/>
      <c r="Q168" s="713"/>
      <c r="R168" s="713"/>
      <c r="S168" s="714"/>
      <c r="T168" s="512"/>
      <c r="U168" s="512"/>
      <c r="V168" s="512"/>
      <c r="W168" s="512"/>
      <c r="X168" s="512"/>
    </row>
    <row r="169" spans="1:24" s="320" customFormat="1" x14ac:dyDescent="0.25">
      <c r="A169" s="577"/>
      <c r="B169" s="401"/>
      <c r="C169" s="696"/>
      <c r="D169" s="409"/>
      <c r="E169" s="409"/>
      <c r="F169" s="409"/>
      <c r="G169" s="409"/>
      <c r="H169" s="409"/>
      <c r="I169" s="409"/>
      <c r="J169" s="409"/>
      <c r="K169" s="409"/>
      <c r="L169" s="409"/>
      <c r="M169" s="488"/>
      <c r="N169" s="713"/>
      <c r="O169" s="713"/>
      <c r="P169" s="713"/>
      <c r="Q169" s="713"/>
      <c r="R169" s="713"/>
      <c r="S169" s="714"/>
      <c r="T169" s="512"/>
      <c r="U169" s="512"/>
      <c r="V169" s="512"/>
      <c r="W169" s="512"/>
      <c r="X169" s="512"/>
    </row>
    <row r="170" spans="1:24" s="320" customFormat="1" x14ac:dyDescent="0.25">
      <c r="A170" s="577"/>
      <c r="B170" s="401"/>
      <c r="C170" s="696"/>
      <c r="D170" s="409"/>
      <c r="E170" s="409"/>
      <c r="F170" s="409"/>
      <c r="G170" s="409"/>
      <c r="H170" s="409"/>
      <c r="I170" s="409"/>
      <c r="J170" s="409"/>
      <c r="K170" s="409"/>
      <c r="L170" s="409"/>
      <c r="M170" s="488"/>
      <c r="N170" s="713"/>
      <c r="O170" s="713"/>
      <c r="P170" s="713"/>
      <c r="Q170" s="713"/>
      <c r="R170" s="713"/>
      <c r="S170" s="714"/>
      <c r="T170" s="512"/>
      <c r="U170" s="512"/>
      <c r="V170" s="512"/>
      <c r="W170" s="512"/>
      <c r="X170" s="512"/>
    </row>
    <row r="171" spans="1:24" s="320" customFormat="1" x14ac:dyDescent="0.25">
      <c r="A171" s="577"/>
      <c r="B171" s="401"/>
      <c r="C171" s="696"/>
      <c r="D171" s="409"/>
      <c r="E171" s="409"/>
      <c r="F171" s="409"/>
      <c r="G171" s="409"/>
      <c r="H171" s="409"/>
      <c r="I171" s="409"/>
      <c r="J171" s="409"/>
      <c r="K171" s="409"/>
      <c r="L171" s="409"/>
      <c r="M171" s="488"/>
      <c r="N171" s="713"/>
      <c r="O171" s="713"/>
      <c r="P171" s="713"/>
      <c r="Q171" s="713"/>
      <c r="R171" s="713"/>
      <c r="S171" s="714"/>
      <c r="T171" s="512"/>
      <c r="U171" s="512"/>
      <c r="V171" s="512"/>
      <c r="W171" s="512"/>
      <c r="X171" s="512"/>
    </row>
    <row r="172" spans="1:24" s="320" customFormat="1" x14ac:dyDescent="0.25">
      <c r="A172" s="577"/>
      <c r="B172" s="401"/>
      <c r="C172" s="401"/>
      <c r="D172" s="715"/>
      <c r="E172" s="715"/>
      <c r="F172" s="715"/>
      <c r="G172" s="715"/>
      <c r="H172" s="715"/>
      <c r="I172" s="715"/>
      <c r="J172" s="715"/>
      <c r="K172" s="715"/>
      <c r="L172" s="715"/>
      <c r="M172" s="716"/>
      <c r="N172" s="717"/>
      <c r="O172" s="717"/>
      <c r="P172" s="717"/>
      <c r="Q172" s="717"/>
      <c r="R172" s="717"/>
      <c r="S172" s="718"/>
      <c r="T172" s="719"/>
      <c r="U172" s="719"/>
      <c r="V172" s="719"/>
      <c r="W172" s="719"/>
      <c r="X172" s="719"/>
    </row>
    <row r="173" spans="1:24" s="320" customFormat="1" x14ac:dyDescent="0.25">
      <c r="A173" s="577"/>
      <c r="B173" s="408"/>
      <c r="C173" s="408"/>
      <c r="D173" s="401"/>
      <c r="E173" s="720"/>
      <c r="F173" s="721"/>
      <c r="G173" s="721"/>
      <c r="H173" s="721"/>
      <c r="I173" s="721"/>
      <c r="J173" s="721"/>
      <c r="K173" s="721"/>
      <c r="L173" s="721"/>
      <c r="M173" s="701"/>
      <c r="N173" s="671"/>
      <c r="O173" s="671"/>
      <c r="P173" s="671"/>
      <c r="Q173" s="671"/>
      <c r="R173" s="240"/>
      <c r="S173" s="672"/>
      <c r="T173" s="466"/>
      <c r="U173" s="319"/>
      <c r="V173" s="319"/>
      <c r="W173" s="319"/>
      <c r="X173" s="319"/>
    </row>
    <row r="174" spans="1:24" s="320" customFormat="1" x14ac:dyDescent="0.25">
      <c r="A174" s="577"/>
      <c r="B174" s="708"/>
      <c r="C174" s="708"/>
      <c r="D174" s="410"/>
      <c r="E174" s="410"/>
      <c r="F174" s="410"/>
      <c r="G174" s="410"/>
      <c r="H174" s="410"/>
      <c r="I174" s="410"/>
      <c r="J174" s="410"/>
      <c r="K174" s="410"/>
      <c r="L174" s="410"/>
      <c r="M174" s="722"/>
      <c r="N174" s="723"/>
      <c r="O174" s="723"/>
      <c r="P174" s="723"/>
      <c r="Q174" s="723"/>
      <c r="R174" s="723"/>
      <c r="S174" s="724"/>
      <c r="T174" s="725"/>
      <c r="U174" s="725"/>
      <c r="V174" s="725"/>
      <c r="W174" s="725"/>
      <c r="X174" s="725"/>
    </row>
    <row r="175" spans="1:24" s="320" customFormat="1" x14ac:dyDescent="0.25">
      <c r="A175" s="577"/>
      <c r="B175" s="409"/>
      <c r="C175" s="409"/>
      <c r="D175" s="410"/>
      <c r="E175" s="410"/>
      <c r="F175" s="410"/>
      <c r="G175" s="410"/>
      <c r="H175" s="410"/>
      <c r="I175" s="410"/>
      <c r="J175" s="410"/>
      <c r="K175" s="410"/>
      <c r="L175" s="410"/>
      <c r="M175" s="722"/>
      <c r="N175" s="723"/>
      <c r="O175" s="723"/>
      <c r="P175" s="723"/>
      <c r="Q175" s="723"/>
      <c r="R175" s="723"/>
      <c r="S175" s="724"/>
      <c r="T175" s="725"/>
      <c r="U175" s="725"/>
      <c r="V175" s="725"/>
      <c r="W175" s="725"/>
      <c r="X175" s="725"/>
    </row>
    <row r="176" spans="1:24" s="320" customFormat="1" x14ac:dyDescent="0.25">
      <c r="A176" s="577"/>
      <c r="B176" s="409"/>
      <c r="C176" s="409"/>
      <c r="D176" s="410"/>
      <c r="E176" s="410"/>
      <c r="F176" s="410"/>
      <c r="G176" s="410"/>
      <c r="H176" s="410"/>
      <c r="I176" s="410"/>
      <c r="J176" s="410"/>
      <c r="K176" s="410"/>
      <c r="L176" s="410"/>
      <c r="M176" s="726"/>
      <c r="N176" s="727"/>
      <c r="O176" s="727"/>
      <c r="P176" s="727"/>
      <c r="Q176" s="727"/>
      <c r="R176" s="727"/>
      <c r="S176" s="728"/>
      <c r="T176" s="725"/>
      <c r="U176" s="725"/>
      <c r="V176" s="725"/>
      <c r="W176" s="725"/>
      <c r="X176" s="725"/>
    </row>
    <row r="177" spans="1:24" s="320" customFormat="1" x14ac:dyDescent="0.25">
      <c r="A177" s="577"/>
      <c r="B177" s="409"/>
      <c r="C177" s="409"/>
      <c r="D177" s="410"/>
      <c r="E177" s="410"/>
      <c r="F177" s="729"/>
      <c r="G177" s="729"/>
      <c r="H177" s="729"/>
      <c r="I177" s="729"/>
      <c r="J177" s="729"/>
      <c r="K177" s="729"/>
      <c r="L177" s="729"/>
      <c r="M177" s="722"/>
      <c r="N177" s="723"/>
      <c r="O177" s="723"/>
      <c r="P177" s="723"/>
      <c r="Q177" s="723"/>
      <c r="R177" s="723"/>
      <c r="S177" s="724"/>
      <c r="T177" s="725"/>
      <c r="U177" s="725"/>
      <c r="V177" s="725"/>
      <c r="W177" s="725"/>
      <c r="X177" s="725"/>
    </row>
    <row r="178" spans="1:24" s="320" customFormat="1" x14ac:dyDescent="0.25">
      <c r="A178" s="577"/>
      <c r="B178" s="409"/>
      <c r="C178" s="409"/>
      <c r="D178" s="410"/>
      <c r="E178" s="651"/>
      <c r="F178" s="651"/>
      <c r="G178" s="651"/>
      <c r="H178" s="651"/>
      <c r="I178" s="651"/>
      <c r="J178" s="651"/>
      <c r="K178" s="651"/>
      <c r="L178" s="651"/>
      <c r="M178" s="730"/>
      <c r="N178" s="731"/>
      <c r="O178" s="731"/>
      <c r="P178" s="731"/>
      <c r="Q178" s="731"/>
      <c r="R178" s="731"/>
      <c r="S178" s="687"/>
      <c r="T178" s="630"/>
      <c r="U178" s="630"/>
      <c r="V178" s="630"/>
      <c r="W178" s="630"/>
      <c r="X178" s="630"/>
    </row>
    <row r="179" spans="1:24" s="320" customFormat="1" x14ac:dyDescent="0.25">
      <c r="A179" s="577"/>
      <c r="B179" s="708"/>
      <c r="C179" s="708"/>
      <c r="D179" s="651"/>
      <c r="E179" s="594"/>
      <c r="F179" s="594"/>
      <c r="G179" s="594"/>
      <c r="H179" s="594"/>
      <c r="I179" s="594"/>
      <c r="J179" s="594"/>
      <c r="K179" s="594"/>
      <c r="L179" s="594"/>
      <c r="M179" s="732"/>
      <c r="N179" s="733"/>
      <c r="O179" s="733"/>
      <c r="P179" s="733"/>
      <c r="Q179" s="733"/>
      <c r="R179" s="733"/>
      <c r="S179" s="734"/>
      <c r="T179" s="505"/>
      <c r="U179" s="505"/>
      <c r="V179" s="505"/>
      <c r="W179" s="505"/>
      <c r="X179" s="505"/>
    </row>
    <row r="180" spans="1:24" s="320" customFormat="1" x14ac:dyDescent="0.25">
      <c r="A180" s="577"/>
      <c r="B180" s="708"/>
      <c r="C180" s="708"/>
      <c r="D180" s="651"/>
      <c r="E180" s="651"/>
      <c r="F180" s="651"/>
      <c r="G180" s="651"/>
      <c r="H180" s="651"/>
      <c r="I180" s="651"/>
      <c r="J180" s="651"/>
      <c r="K180" s="651"/>
      <c r="L180" s="651"/>
      <c r="M180" s="730"/>
      <c r="N180" s="731"/>
      <c r="O180" s="731"/>
      <c r="P180" s="731"/>
      <c r="Q180" s="731"/>
      <c r="R180" s="667"/>
      <c r="S180" s="687"/>
      <c r="T180" s="630"/>
      <c r="U180" s="630"/>
      <c r="V180" s="630"/>
      <c r="W180" s="630"/>
      <c r="X180" s="630"/>
    </row>
    <row r="181" spans="1:24" s="320" customFormat="1" x14ac:dyDescent="0.25">
      <c r="A181" s="577"/>
      <c r="B181" s="409"/>
      <c r="C181" s="409"/>
      <c r="D181" s="401"/>
      <c r="E181" s="594"/>
      <c r="F181" s="401"/>
      <c r="G181" s="401"/>
      <c r="H181" s="401"/>
      <c r="I181" s="401"/>
      <c r="J181" s="401"/>
      <c r="K181" s="401"/>
      <c r="L181" s="401"/>
      <c r="M181" s="701"/>
      <c r="N181" s="671"/>
      <c r="O181" s="671"/>
      <c r="P181" s="671"/>
      <c r="Q181" s="671"/>
      <c r="R181" s="240"/>
      <c r="S181" s="672"/>
      <c r="T181" s="466"/>
      <c r="V181" s="319"/>
      <c r="W181" s="319"/>
      <c r="X181" s="319"/>
    </row>
    <row r="182" spans="1:24" s="320" customFormat="1" x14ac:dyDescent="0.25">
      <c r="A182" s="577"/>
      <c r="B182" s="409"/>
      <c r="C182" s="409"/>
      <c r="D182" s="401"/>
      <c r="E182" s="401"/>
      <c r="F182" s="401"/>
      <c r="G182" s="401"/>
      <c r="H182" s="401"/>
      <c r="I182" s="401"/>
      <c r="J182" s="401"/>
      <c r="K182" s="401"/>
      <c r="L182" s="401"/>
      <c r="M182" s="701"/>
      <c r="N182" s="671"/>
      <c r="O182" s="671"/>
      <c r="P182" s="671"/>
      <c r="Q182" s="671"/>
      <c r="R182" s="671"/>
      <c r="S182" s="672"/>
      <c r="T182" s="466"/>
      <c r="V182" s="319"/>
      <c r="W182" s="319"/>
      <c r="X182" s="319"/>
    </row>
    <row r="183" spans="1:24" s="320" customFormat="1" x14ac:dyDescent="0.25">
      <c r="A183" s="577"/>
      <c r="B183" s="409"/>
      <c r="C183" s="409"/>
      <c r="D183" s="409"/>
      <c r="E183" s="401"/>
      <c r="F183" s="401"/>
      <c r="G183" s="401"/>
      <c r="H183" s="401"/>
      <c r="I183" s="401"/>
      <c r="J183" s="401"/>
      <c r="K183" s="401"/>
      <c r="L183" s="401"/>
      <c r="M183" s="701"/>
      <c r="N183" s="671"/>
      <c r="O183" s="671"/>
      <c r="P183" s="671"/>
      <c r="Q183" s="671"/>
      <c r="R183" s="671"/>
      <c r="S183" s="672"/>
      <c r="T183" s="466"/>
      <c r="V183" s="319"/>
      <c r="W183" s="319"/>
      <c r="X183" s="319"/>
    </row>
    <row r="184" spans="1:24" s="320" customFormat="1" ht="22.5" customHeight="1" x14ac:dyDescent="0.25">
      <c r="A184" s="577"/>
      <c r="B184" s="409"/>
      <c r="C184" s="409"/>
      <c r="D184" s="409"/>
      <c r="E184" s="401"/>
      <c r="F184" s="401"/>
      <c r="G184" s="401"/>
      <c r="H184" s="401"/>
      <c r="I184" s="401"/>
      <c r="J184" s="401"/>
      <c r="K184" s="401"/>
      <c r="L184" s="401"/>
      <c r="M184" s="701"/>
      <c r="N184" s="671"/>
      <c r="O184" s="671"/>
      <c r="P184" s="671"/>
      <c r="Q184" s="671"/>
      <c r="R184" s="671"/>
      <c r="S184" s="672"/>
      <c r="T184" s="466"/>
      <c r="V184" s="319"/>
      <c r="W184" s="319"/>
      <c r="X184" s="319"/>
    </row>
    <row r="185" spans="1:24" s="379" customFormat="1" x14ac:dyDescent="0.25">
      <c r="A185" s="735"/>
      <c r="B185" s="715"/>
      <c r="C185" s="715"/>
      <c r="D185" s="715"/>
      <c r="E185" s="715"/>
      <c r="F185" s="715"/>
      <c r="G185" s="715"/>
      <c r="H185" s="715"/>
      <c r="I185" s="715"/>
      <c r="J185" s="715"/>
      <c r="K185" s="715"/>
      <c r="L185" s="715"/>
      <c r="M185" s="719"/>
      <c r="N185" s="719"/>
      <c r="O185" s="719"/>
      <c r="P185" s="719"/>
      <c r="Q185" s="719"/>
      <c r="R185" s="719"/>
      <c r="S185" s="719"/>
      <c r="T185" s="348"/>
    </row>
    <row r="186" spans="1:24" s="320" customFormat="1" x14ac:dyDescent="0.25">
      <c r="A186" s="577"/>
      <c r="B186" s="401"/>
      <c r="C186" s="401"/>
      <c r="D186" s="594"/>
      <c r="E186" s="594"/>
      <c r="F186" s="401"/>
      <c r="G186" s="401"/>
      <c r="H186" s="401"/>
      <c r="I186" s="401"/>
      <c r="J186" s="401"/>
      <c r="K186" s="401"/>
      <c r="L186" s="401"/>
      <c r="M186" s="466"/>
      <c r="N186" s="411"/>
      <c r="O186" s="411"/>
      <c r="P186" s="411"/>
      <c r="Q186" s="411"/>
      <c r="S186" s="411"/>
      <c r="T186" s="466"/>
    </row>
    <row r="187" spans="1:24" s="320" customFormat="1" x14ac:dyDescent="0.25">
      <c r="A187" s="577"/>
      <c r="B187" s="401"/>
      <c r="C187" s="401"/>
      <c r="D187" s="594"/>
      <c r="E187" s="401"/>
      <c r="F187" s="401"/>
      <c r="G187" s="401"/>
      <c r="H187" s="401"/>
      <c r="I187" s="401"/>
      <c r="J187" s="401"/>
      <c r="K187" s="401"/>
      <c r="L187" s="401"/>
      <c r="M187" s="466"/>
      <c r="N187" s="411"/>
      <c r="O187" s="411"/>
      <c r="P187" s="411"/>
      <c r="Q187" s="411"/>
      <c r="R187" s="411"/>
      <c r="S187" s="411"/>
      <c r="T187" s="466"/>
    </row>
    <row r="188" spans="1:24" s="320" customFormat="1" x14ac:dyDescent="0.25">
      <c r="A188" s="577"/>
      <c r="B188" s="401"/>
      <c r="C188" s="401"/>
      <c r="D188" s="594"/>
      <c r="E188" s="401"/>
      <c r="F188" s="401"/>
      <c r="G188" s="401"/>
      <c r="H188" s="401"/>
      <c r="I188" s="401"/>
      <c r="J188" s="401"/>
      <c r="K188" s="401"/>
      <c r="L188" s="401"/>
      <c r="M188" s="466"/>
      <c r="N188" s="411"/>
      <c r="O188" s="411"/>
      <c r="P188" s="411"/>
      <c r="Q188" s="411"/>
      <c r="R188" s="411"/>
      <c r="S188" s="411"/>
      <c r="T188" s="466"/>
    </row>
    <row r="189" spans="1:24" s="320" customFormat="1" x14ac:dyDescent="0.25">
      <c r="A189" s="577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66"/>
      <c r="N189" s="411"/>
      <c r="O189" s="411"/>
      <c r="P189" s="411"/>
      <c r="Q189" s="411"/>
      <c r="R189" s="411"/>
      <c r="S189" s="411"/>
      <c r="T189" s="466"/>
    </row>
    <row r="190" spans="1:24" s="320" customFormat="1" x14ac:dyDescent="0.25">
      <c r="A190" s="577"/>
      <c r="B190" s="410"/>
      <c r="C190" s="410"/>
      <c r="D190" s="410"/>
      <c r="E190" s="410"/>
      <c r="F190" s="410"/>
      <c r="G190" s="410"/>
      <c r="H190" s="410"/>
      <c r="I190" s="410"/>
      <c r="J190" s="410"/>
      <c r="K190" s="410"/>
      <c r="L190" s="628"/>
      <c r="M190" s="607"/>
      <c r="N190" s="725"/>
      <c r="O190" s="725"/>
      <c r="P190" s="725"/>
      <c r="Q190" s="725"/>
      <c r="R190" s="725"/>
      <c r="S190" s="725"/>
      <c r="T190" s="343"/>
    </row>
    <row r="191" spans="1:24" s="320" customFormat="1" x14ac:dyDescent="0.25">
      <c r="A191" s="577"/>
      <c r="B191" s="410"/>
      <c r="C191" s="410"/>
      <c r="D191" s="410"/>
      <c r="E191" s="410"/>
      <c r="F191" s="410"/>
      <c r="G191" s="410"/>
      <c r="H191" s="410"/>
      <c r="I191" s="410"/>
      <c r="J191" s="410"/>
      <c r="K191" s="410"/>
      <c r="L191" s="628"/>
      <c r="M191" s="607"/>
      <c r="N191" s="725"/>
      <c r="O191" s="725"/>
      <c r="P191" s="725"/>
      <c r="Q191" s="725"/>
      <c r="R191" s="725"/>
      <c r="S191" s="725"/>
      <c r="T191" s="343"/>
    </row>
    <row r="192" spans="1:24" s="320" customFormat="1" x14ac:dyDescent="0.25">
      <c r="A192" s="577"/>
      <c r="B192" s="410"/>
      <c r="C192" s="410"/>
      <c r="D192" s="410"/>
      <c r="E192" s="410"/>
      <c r="F192" s="410"/>
      <c r="G192" s="410"/>
      <c r="H192" s="410"/>
      <c r="I192" s="410"/>
      <c r="J192" s="410"/>
      <c r="K192" s="410"/>
      <c r="L192" s="628"/>
      <c r="M192" s="607"/>
      <c r="N192" s="725"/>
      <c r="O192" s="725"/>
      <c r="P192" s="725"/>
      <c r="Q192" s="725"/>
      <c r="R192" s="725"/>
      <c r="S192" s="725"/>
      <c r="T192" s="343"/>
    </row>
    <row r="193" spans="1:20" s="320" customFormat="1" x14ac:dyDescent="0.25">
      <c r="A193" s="577"/>
      <c r="B193" s="410"/>
      <c r="C193" s="410"/>
      <c r="D193" s="410"/>
      <c r="E193" s="651"/>
      <c r="F193" s="651"/>
      <c r="G193" s="651"/>
      <c r="H193" s="651"/>
      <c r="I193" s="651"/>
      <c r="J193" s="651"/>
      <c r="K193" s="651"/>
      <c r="L193" s="628"/>
      <c r="M193" s="607"/>
      <c r="N193" s="630"/>
      <c r="O193" s="630"/>
      <c r="P193" s="630"/>
      <c r="Q193" s="630"/>
      <c r="R193" s="630"/>
      <c r="S193" s="630"/>
      <c r="T193" s="348"/>
    </row>
    <row r="194" spans="1:20" s="379" customFormat="1" x14ac:dyDescent="0.25">
      <c r="A194" s="735"/>
      <c r="B194" s="685"/>
      <c r="C194" s="685"/>
      <c r="D194" s="651"/>
      <c r="E194" s="651"/>
      <c r="F194" s="651"/>
      <c r="G194" s="651"/>
      <c r="H194" s="651"/>
      <c r="I194" s="651"/>
      <c r="J194" s="651"/>
      <c r="K194" s="651"/>
      <c r="L194" s="628"/>
      <c r="M194" s="607"/>
      <c r="N194" s="630"/>
      <c r="O194" s="630"/>
      <c r="P194" s="630"/>
      <c r="Q194" s="630"/>
      <c r="R194" s="736"/>
      <c r="S194" s="630"/>
      <c r="T194" s="630"/>
    </row>
    <row r="195" spans="1:20" s="320" customFormat="1" x14ac:dyDescent="0.25">
      <c r="A195" s="577"/>
      <c r="B195" s="401"/>
      <c r="C195" s="401"/>
      <c r="D195" s="401"/>
      <c r="E195" s="594"/>
      <c r="F195" s="401"/>
      <c r="G195" s="401"/>
      <c r="H195" s="401"/>
      <c r="I195" s="401"/>
      <c r="J195" s="401"/>
      <c r="K195" s="401"/>
      <c r="L195" s="401"/>
      <c r="M195" s="466"/>
      <c r="N195" s="411"/>
      <c r="O195" s="411"/>
      <c r="P195" s="411"/>
      <c r="Q195" s="411"/>
      <c r="S195" s="411"/>
      <c r="T195" s="466"/>
    </row>
    <row r="196" spans="1:20" s="320" customFormat="1" x14ac:dyDescent="0.25">
      <c r="A196" s="577"/>
      <c r="B196" s="401"/>
      <c r="C196" s="401"/>
      <c r="D196" s="401"/>
      <c r="E196" s="594"/>
      <c r="F196" s="401"/>
      <c r="G196" s="401"/>
      <c r="H196" s="401"/>
      <c r="I196" s="401"/>
      <c r="J196" s="401"/>
      <c r="K196" s="401"/>
      <c r="L196" s="401"/>
      <c r="M196" s="466"/>
      <c r="N196" s="411"/>
      <c r="O196" s="411"/>
      <c r="P196" s="411"/>
      <c r="Q196" s="411"/>
      <c r="R196" s="411"/>
      <c r="S196" s="411"/>
      <c r="T196" s="466"/>
    </row>
    <row r="197" spans="1:20" s="320" customFormat="1" x14ac:dyDescent="0.25">
      <c r="A197" s="577"/>
      <c r="B197" s="594"/>
      <c r="C197" s="594"/>
      <c r="D197" s="401"/>
      <c r="E197" s="401"/>
      <c r="F197" s="401"/>
      <c r="G197" s="401"/>
      <c r="H197" s="401"/>
      <c r="I197" s="401"/>
      <c r="J197" s="401"/>
      <c r="K197" s="401"/>
      <c r="L197" s="401"/>
      <c r="M197" s="466"/>
      <c r="N197" s="411"/>
      <c r="O197" s="411"/>
      <c r="P197" s="411"/>
      <c r="Q197" s="411"/>
      <c r="R197" s="411"/>
      <c r="S197" s="411"/>
      <c r="T197" s="466"/>
    </row>
    <row r="198" spans="1:20" s="320" customFormat="1" x14ac:dyDescent="0.25">
      <c r="A198" s="577"/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66"/>
      <c r="N198" s="411"/>
      <c r="O198" s="411"/>
      <c r="P198" s="411"/>
      <c r="Q198" s="411"/>
      <c r="R198" s="411"/>
      <c r="S198" s="411"/>
      <c r="T198" s="466"/>
    </row>
    <row r="199" spans="1:20" x14ac:dyDescent="0.25">
      <c r="A199" s="577"/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66"/>
      <c r="N199" s="411"/>
      <c r="O199" s="411"/>
      <c r="P199" s="411"/>
      <c r="Q199" s="411"/>
      <c r="R199" s="411"/>
      <c r="S199" s="411"/>
      <c r="T199" s="466"/>
    </row>
    <row r="200" spans="1:20" x14ac:dyDescent="0.25">
      <c r="A200" s="577"/>
      <c r="B200" s="354"/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411"/>
      <c r="N200" s="411"/>
      <c r="O200" s="411"/>
      <c r="P200" s="411"/>
      <c r="Q200" s="411"/>
      <c r="S200" s="411"/>
      <c r="T200" s="411"/>
    </row>
    <row r="201" spans="1:20" x14ac:dyDescent="0.25">
      <c r="A201" s="577"/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411"/>
      <c r="N201" s="411"/>
      <c r="O201" s="411"/>
      <c r="P201" s="411"/>
      <c r="Q201" s="411"/>
      <c r="S201" s="411"/>
      <c r="T201" s="411"/>
    </row>
    <row r="202" spans="1:20" x14ac:dyDescent="0.25">
      <c r="A202" s="577"/>
      <c r="B202" s="354"/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411"/>
      <c r="N202" s="411"/>
      <c r="O202" s="411"/>
      <c r="P202" s="411"/>
      <c r="Q202" s="411"/>
      <c r="S202" s="411"/>
      <c r="T202" s="411"/>
    </row>
    <row r="203" spans="1:20" x14ac:dyDescent="0.25">
      <c r="A203" s="577"/>
      <c r="B203" s="354"/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411"/>
      <c r="N203" s="411"/>
      <c r="O203" s="411"/>
      <c r="P203" s="411"/>
      <c r="Q203" s="411"/>
      <c r="S203" s="411"/>
      <c r="T203" s="411"/>
    </row>
    <row r="204" spans="1:20" x14ac:dyDescent="0.25">
      <c r="A204" s="577"/>
      <c r="B204" s="354"/>
      <c r="C204" s="354"/>
      <c r="D204" s="354"/>
      <c r="E204" s="354"/>
      <c r="F204" s="354"/>
      <c r="G204" s="354"/>
      <c r="H204" s="354"/>
      <c r="I204" s="354"/>
      <c r="J204" s="354"/>
      <c r="K204" s="354"/>
      <c r="L204" s="354"/>
      <c r="M204" s="411"/>
      <c r="N204" s="411"/>
      <c r="O204" s="411"/>
      <c r="P204" s="411"/>
      <c r="Q204" s="411"/>
      <c r="S204" s="411"/>
      <c r="T204" s="411"/>
    </row>
    <row r="205" spans="1:20" x14ac:dyDescent="0.25">
      <c r="A205" s="577"/>
      <c r="B205" s="354"/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411"/>
      <c r="N205" s="411"/>
      <c r="O205" s="411"/>
      <c r="P205" s="411"/>
      <c r="Q205" s="411"/>
      <c r="S205" s="411"/>
      <c r="T205" s="411"/>
    </row>
    <row r="206" spans="1:20" x14ac:dyDescent="0.25">
      <c r="A206" s="577"/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411"/>
      <c r="N206" s="411"/>
      <c r="O206" s="411"/>
      <c r="P206" s="411"/>
      <c r="Q206" s="411"/>
      <c r="S206" s="411"/>
      <c r="T206" s="411"/>
    </row>
    <row r="207" spans="1:20" x14ac:dyDescent="0.25">
      <c r="A207" s="577"/>
      <c r="B207" s="354"/>
      <c r="C207" s="354"/>
      <c r="D207" s="354"/>
      <c r="E207" s="354"/>
      <c r="F207" s="354"/>
      <c r="G207" s="354"/>
      <c r="H207" s="354"/>
      <c r="I207" s="354"/>
      <c r="J207" s="354"/>
      <c r="K207" s="354"/>
      <c r="L207" s="737"/>
      <c r="M207" s="411"/>
      <c r="N207" s="411"/>
      <c r="O207" s="411"/>
      <c r="P207" s="411"/>
      <c r="Q207" s="411"/>
      <c r="S207" s="411"/>
      <c r="T207" s="411"/>
    </row>
    <row r="208" spans="1:20" x14ac:dyDescent="0.25">
      <c r="A208" s="577"/>
      <c r="B208" s="354"/>
      <c r="C208" s="354"/>
      <c r="D208" s="354"/>
      <c r="E208" s="354"/>
      <c r="F208" s="354"/>
      <c r="G208" s="354"/>
      <c r="H208" s="354"/>
      <c r="I208" s="354"/>
      <c r="J208" s="354"/>
      <c r="K208" s="354"/>
      <c r="L208" s="354"/>
      <c r="M208" s="411"/>
      <c r="N208" s="411"/>
      <c r="O208" s="411"/>
      <c r="P208" s="411"/>
      <c r="Q208" s="411"/>
      <c r="S208" s="411"/>
      <c r="T208" s="411"/>
    </row>
    <row r="209" spans="1:20" x14ac:dyDescent="0.25">
      <c r="A209" s="577"/>
      <c r="B209" s="354"/>
      <c r="C209" s="354"/>
      <c r="D209" s="354"/>
      <c r="E209" s="354"/>
      <c r="F209" s="354"/>
      <c r="G209" s="354"/>
      <c r="H209" s="354"/>
      <c r="I209" s="354"/>
      <c r="J209" s="354"/>
      <c r="K209" s="354"/>
      <c r="L209" s="354"/>
      <c r="M209" s="411"/>
      <c r="N209" s="411"/>
      <c r="O209" s="411"/>
      <c r="P209" s="411"/>
      <c r="Q209" s="411"/>
      <c r="S209" s="411"/>
      <c r="T209" s="411"/>
    </row>
    <row r="210" spans="1:20" x14ac:dyDescent="0.25">
      <c r="A210" s="577"/>
      <c r="B210" s="354"/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411"/>
      <c r="N210" s="411"/>
      <c r="O210" s="411"/>
      <c r="P210" s="411"/>
      <c r="Q210" s="411"/>
      <c r="S210" s="411"/>
      <c r="T210" s="411"/>
    </row>
    <row r="211" spans="1:20" x14ac:dyDescent="0.25">
      <c r="A211" s="577"/>
      <c r="B211" s="354"/>
      <c r="C211" s="354"/>
      <c r="D211" s="354"/>
      <c r="E211" s="354"/>
      <c r="F211" s="354"/>
      <c r="G211" s="354"/>
      <c r="H211" s="354"/>
      <c r="I211" s="354"/>
      <c r="J211" s="354"/>
      <c r="K211" s="354"/>
      <c r="L211" s="354"/>
      <c r="M211" s="411"/>
      <c r="N211" s="411"/>
      <c r="O211" s="411"/>
      <c r="P211" s="411"/>
      <c r="Q211" s="411"/>
      <c r="S211" s="411"/>
      <c r="T211" s="411"/>
    </row>
    <row r="212" spans="1:20" x14ac:dyDescent="0.25">
      <c r="A212" s="577"/>
      <c r="B212" s="354"/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411"/>
      <c r="N212" s="411"/>
      <c r="O212" s="411"/>
      <c r="P212" s="411"/>
      <c r="Q212" s="411"/>
      <c r="S212" s="411"/>
      <c r="T212" s="411"/>
    </row>
    <row r="213" spans="1:20" x14ac:dyDescent="0.25">
      <c r="A213" s="577"/>
      <c r="M213" s="411"/>
      <c r="N213" s="411"/>
      <c r="O213" s="411"/>
      <c r="P213" s="411"/>
      <c r="Q213" s="411"/>
      <c r="S213" s="411"/>
      <c r="T213" s="411"/>
    </row>
    <row r="214" spans="1:20" x14ac:dyDescent="0.25">
      <c r="A214" s="577"/>
      <c r="M214" s="411"/>
      <c r="N214" s="411"/>
      <c r="O214" s="411"/>
      <c r="P214" s="411"/>
      <c r="Q214" s="411"/>
      <c r="S214" s="411"/>
      <c r="T214" s="411"/>
    </row>
    <row r="215" spans="1:20" x14ac:dyDescent="0.25">
      <c r="A215" s="577"/>
      <c r="M215" s="411"/>
      <c r="N215" s="411"/>
      <c r="O215" s="411"/>
      <c r="P215" s="411"/>
      <c r="Q215" s="411"/>
      <c r="S215" s="411"/>
      <c r="T215" s="411"/>
    </row>
    <row r="216" spans="1:20" x14ac:dyDescent="0.25">
      <c r="A216" s="577"/>
      <c r="M216" s="411"/>
      <c r="N216" s="411"/>
      <c r="O216" s="411"/>
      <c r="P216" s="411"/>
      <c r="Q216" s="411"/>
      <c r="S216" s="411"/>
      <c r="T216" s="411"/>
    </row>
    <row r="217" spans="1:20" x14ac:dyDescent="0.25">
      <c r="A217" s="577"/>
      <c r="M217" s="411"/>
      <c r="N217" s="411"/>
      <c r="O217" s="411"/>
      <c r="P217" s="411"/>
      <c r="Q217" s="411"/>
      <c r="S217" s="411"/>
      <c r="T217" s="411"/>
    </row>
    <row r="218" spans="1:20" x14ac:dyDescent="0.25">
      <c r="A218" s="577"/>
      <c r="M218" s="411"/>
      <c r="N218" s="411"/>
      <c r="O218" s="411"/>
      <c r="P218" s="411"/>
      <c r="Q218" s="411"/>
      <c r="S218" s="411"/>
      <c r="T218" s="411"/>
    </row>
    <row r="219" spans="1:20" x14ac:dyDescent="0.25">
      <c r="A219" s="577"/>
      <c r="M219" s="411"/>
      <c r="N219" s="411"/>
      <c r="O219" s="411"/>
      <c r="P219" s="411"/>
      <c r="Q219" s="411"/>
      <c r="S219" s="411"/>
      <c r="T219" s="411"/>
    </row>
    <row r="220" spans="1:20" x14ac:dyDescent="0.25">
      <c r="A220" s="577"/>
      <c r="M220" s="411"/>
      <c r="N220" s="411"/>
      <c r="O220" s="411"/>
      <c r="P220" s="411"/>
      <c r="Q220" s="411"/>
      <c r="S220" s="411"/>
      <c r="T220" s="411"/>
    </row>
    <row r="221" spans="1:20" x14ac:dyDescent="0.25">
      <c r="A221" s="577"/>
      <c r="M221" s="411"/>
      <c r="N221" s="411"/>
      <c r="O221" s="411"/>
      <c r="P221" s="411"/>
      <c r="Q221" s="411"/>
      <c r="S221" s="411"/>
      <c r="T221" s="411"/>
    </row>
    <row r="222" spans="1:20" x14ac:dyDescent="0.25">
      <c r="A222" s="577"/>
      <c r="M222" s="411"/>
      <c r="N222" s="411"/>
      <c r="O222" s="411"/>
      <c r="P222" s="411"/>
      <c r="Q222" s="411"/>
      <c r="S222" s="411"/>
      <c r="T222" s="411"/>
    </row>
    <row r="223" spans="1:20" x14ac:dyDescent="0.25">
      <c r="A223" s="577"/>
      <c r="M223" s="411"/>
      <c r="N223" s="411"/>
      <c r="O223" s="411"/>
      <c r="P223" s="411"/>
      <c r="Q223" s="411"/>
      <c r="S223" s="411"/>
      <c r="T223" s="411"/>
    </row>
    <row r="224" spans="1:20" x14ac:dyDescent="0.25">
      <c r="A224" s="577"/>
      <c r="M224" s="411"/>
      <c r="N224" s="411"/>
      <c r="O224" s="411"/>
      <c r="P224" s="411"/>
      <c r="Q224" s="411"/>
      <c r="S224" s="411"/>
      <c r="T224" s="411"/>
    </row>
    <row r="225" spans="1:20" x14ac:dyDescent="0.25">
      <c r="A225" s="577"/>
      <c r="M225" s="411"/>
      <c r="N225" s="411"/>
      <c r="O225" s="411"/>
      <c r="P225" s="411"/>
      <c r="Q225" s="411"/>
      <c r="S225" s="411"/>
      <c r="T225" s="411"/>
    </row>
    <row r="226" spans="1:20" x14ac:dyDescent="0.25">
      <c r="A226" s="577"/>
      <c r="M226" s="411"/>
      <c r="N226" s="411"/>
      <c r="O226" s="411"/>
      <c r="P226" s="411"/>
      <c r="Q226" s="411"/>
      <c r="S226" s="411"/>
      <c r="T226" s="411"/>
    </row>
    <row r="227" spans="1:20" x14ac:dyDescent="0.25">
      <c r="A227" s="577"/>
      <c r="M227" s="411"/>
      <c r="N227" s="411"/>
      <c r="O227" s="411"/>
      <c r="P227" s="411"/>
      <c r="Q227" s="411"/>
      <c r="S227" s="411"/>
      <c r="T227" s="411"/>
    </row>
    <row r="228" spans="1:20" x14ac:dyDescent="0.25">
      <c r="A228" s="577"/>
      <c r="M228" s="411"/>
      <c r="N228" s="411"/>
      <c r="O228" s="411"/>
      <c r="P228" s="411"/>
      <c r="Q228" s="411"/>
      <c r="S228" s="411"/>
      <c r="T228" s="411"/>
    </row>
    <row r="229" spans="1:20" x14ac:dyDescent="0.25">
      <c r="A229" s="577"/>
      <c r="M229" s="411"/>
      <c r="N229" s="411"/>
      <c r="O229" s="411"/>
      <c r="P229" s="411"/>
      <c r="Q229" s="411"/>
      <c r="S229" s="411"/>
      <c r="T229" s="411"/>
    </row>
    <row r="230" spans="1:20" x14ac:dyDescent="0.25">
      <c r="A230" s="577"/>
      <c r="M230" s="411"/>
      <c r="N230" s="411"/>
      <c r="O230" s="411"/>
      <c r="P230" s="411"/>
      <c r="Q230" s="411"/>
      <c r="S230" s="411"/>
      <c r="T230" s="411"/>
    </row>
    <row r="231" spans="1:20" x14ac:dyDescent="0.25">
      <c r="A231" s="577"/>
      <c r="M231" s="411"/>
      <c r="N231" s="411"/>
      <c r="O231" s="411"/>
      <c r="P231" s="411"/>
      <c r="Q231" s="411"/>
      <c r="S231" s="411"/>
      <c r="T231" s="411"/>
    </row>
    <row r="232" spans="1:20" x14ac:dyDescent="0.25">
      <c r="A232" s="577"/>
      <c r="M232" s="411"/>
      <c r="N232" s="411"/>
      <c r="O232" s="411"/>
      <c r="P232" s="411"/>
      <c r="Q232" s="411"/>
      <c r="S232" s="411"/>
      <c r="T232" s="411"/>
    </row>
    <row r="233" spans="1:20" x14ac:dyDescent="0.25">
      <c r="A233" s="577"/>
      <c r="M233" s="411"/>
      <c r="N233" s="411"/>
      <c r="O233" s="411"/>
      <c r="P233" s="411"/>
      <c r="Q233" s="411"/>
      <c r="S233" s="411"/>
      <c r="T233" s="411"/>
    </row>
    <row r="234" spans="1:20" x14ac:dyDescent="0.25">
      <c r="A234" s="577"/>
      <c r="M234" s="411"/>
      <c r="N234" s="411"/>
      <c r="O234" s="411"/>
      <c r="P234" s="411"/>
      <c r="Q234" s="411"/>
      <c r="S234" s="411"/>
      <c r="T234" s="411"/>
    </row>
    <row r="235" spans="1:20" x14ac:dyDescent="0.25">
      <c r="A235" s="577"/>
      <c r="M235" s="411"/>
      <c r="N235" s="411"/>
      <c r="O235" s="411"/>
      <c r="P235" s="411"/>
      <c r="Q235" s="411"/>
      <c r="S235" s="411"/>
      <c r="T235" s="411"/>
    </row>
    <row r="236" spans="1:20" x14ac:dyDescent="0.25">
      <c r="A236" s="577"/>
    </row>
    <row r="237" spans="1:20" x14ac:dyDescent="0.25">
      <c r="A237" s="577"/>
    </row>
    <row r="238" spans="1:20" x14ac:dyDescent="0.25">
      <c r="A238" s="577"/>
    </row>
    <row r="239" spans="1:20" x14ac:dyDescent="0.25">
      <c r="A239" s="577"/>
    </row>
    <row r="240" spans="1:20" x14ac:dyDescent="0.25">
      <c r="A240" s="577"/>
    </row>
    <row r="241" spans="1:1" x14ac:dyDescent="0.25">
      <c r="A241" s="577"/>
    </row>
    <row r="242" spans="1:1" x14ac:dyDescent="0.25">
      <c r="A242" s="577"/>
    </row>
    <row r="243" spans="1:1" x14ac:dyDescent="0.25">
      <c r="A243" s="577"/>
    </row>
    <row r="244" spans="1:1" x14ac:dyDescent="0.25">
      <c r="A244" s="577"/>
    </row>
    <row r="245" spans="1:1" x14ac:dyDescent="0.25">
      <c r="A245" s="577"/>
    </row>
    <row r="246" spans="1:1" x14ac:dyDescent="0.25">
      <c r="A246" s="577"/>
    </row>
    <row r="247" spans="1:1" x14ac:dyDescent="0.25">
      <c r="A247" s="577"/>
    </row>
    <row r="248" spans="1:1" x14ac:dyDescent="0.25">
      <c r="A248" s="577"/>
    </row>
    <row r="249" spans="1:1" x14ac:dyDescent="0.25">
      <c r="A249" s="577"/>
    </row>
    <row r="250" spans="1:1" x14ac:dyDescent="0.25">
      <c r="A250" s="577"/>
    </row>
    <row r="251" spans="1:1" x14ac:dyDescent="0.25">
      <c r="A251" s="577"/>
    </row>
    <row r="252" spans="1:1" x14ac:dyDescent="0.25">
      <c r="A252" s="577"/>
    </row>
    <row r="253" spans="1:1" x14ac:dyDescent="0.25">
      <c r="A253" s="577"/>
    </row>
    <row r="254" spans="1:1" x14ac:dyDescent="0.25">
      <c r="A254" s="577"/>
    </row>
    <row r="255" spans="1:1" x14ac:dyDescent="0.25">
      <c r="A255" s="577"/>
    </row>
    <row r="256" spans="1:1" x14ac:dyDescent="0.25">
      <c r="A256" s="577"/>
    </row>
    <row r="257" spans="1:1" x14ac:dyDescent="0.25">
      <c r="A257" s="577"/>
    </row>
    <row r="258" spans="1:1" x14ac:dyDescent="0.25">
      <c r="A258" s="577"/>
    </row>
    <row r="259" spans="1:1" x14ac:dyDescent="0.25">
      <c r="A259" s="577"/>
    </row>
    <row r="260" spans="1:1" x14ac:dyDescent="0.25">
      <c r="A260" s="577"/>
    </row>
    <row r="261" spans="1:1" x14ac:dyDescent="0.25">
      <c r="A261" s="577"/>
    </row>
    <row r="262" spans="1:1" x14ac:dyDescent="0.25">
      <c r="A262" s="577"/>
    </row>
    <row r="263" spans="1:1" x14ac:dyDescent="0.25">
      <c r="A263" s="577"/>
    </row>
    <row r="264" spans="1:1" x14ac:dyDescent="0.25">
      <c r="A264" s="577"/>
    </row>
    <row r="265" spans="1:1" x14ac:dyDescent="0.25">
      <c r="A265" s="577"/>
    </row>
    <row r="266" spans="1:1" x14ac:dyDescent="0.25">
      <c r="A266" s="577"/>
    </row>
    <row r="267" spans="1:1" x14ac:dyDescent="0.25">
      <c r="A267" s="577"/>
    </row>
    <row r="268" spans="1:1" x14ac:dyDescent="0.25">
      <c r="A268" s="577"/>
    </row>
    <row r="269" spans="1:1" x14ac:dyDescent="0.25">
      <c r="A269" s="577"/>
    </row>
    <row r="270" spans="1:1" x14ac:dyDescent="0.25">
      <c r="A270" s="577"/>
    </row>
    <row r="271" spans="1:1" x14ac:dyDescent="0.25">
      <c r="A271" s="577"/>
    </row>
    <row r="272" spans="1:1" x14ac:dyDescent="0.25">
      <c r="A272" s="577"/>
    </row>
    <row r="273" spans="1:1" x14ac:dyDescent="0.25">
      <c r="A273" s="577"/>
    </row>
    <row r="274" spans="1:1" x14ac:dyDescent="0.25">
      <c r="A274" s="577"/>
    </row>
    <row r="275" spans="1:1" x14ac:dyDescent="0.25">
      <c r="A275" s="577"/>
    </row>
    <row r="276" spans="1:1" x14ac:dyDescent="0.25">
      <c r="A276" s="577"/>
    </row>
    <row r="277" spans="1:1" x14ac:dyDescent="0.25">
      <c r="A277" s="577"/>
    </row>
    <row r="278" spans="1:1" x14ac:dyDescent="0.25">
      <c r="A278" s="577"/>
    </row>
    <row r="279" spans="1:1" x14ac:dyDescent="0.25">
      <c r="A279" s="577"/>
    </row>
    <row r="280" spans="1:1" x14ac:dyDescent="0.25">
      <c r="A280" s="577"/>
    </row>
    <row r="281" spans="1:1" x14ac:dyDescent="0.25">
      <c r="A281" s="577"/>
    </row>
    <row r="282" spans="1:1" x14ac:dyDescent="0.25">
      <c r="A282" s="577"/>
    </row>
    <row r="283" spans="1:1" x14ac:dyDescent="0.25">
      <c r="A283" s="577"/>
    </row>
    <row r="284" spans="1:1" x14ac:dyDescent="0.25">
      <c r="A284" s="577"/>
    </row>
    <row r="285" spans="1:1" x14ac:dyDescent="0.25">
      <c r="A285" s="577"/>
    </row>
    <row r="286" spans="1:1" x14ac:dyDescent="0.25">
      <c r="A286" s="577"/>
    </row>
    <row r="287" spans="1:1" x14ac:dyDescent="0.25">
      <c r="A287" s="577"/>
    </row>
    <row r="288" spans="1:1" x14ac:dyDescent="0.25">
      <c r="A288" s="577"/>
    </row>
    <row r="289" spans="1:1" x14ac:dyDescent="0.25">
      <c r="A289" s="577"/>
    </row>
    <row r="290" spans="1:1" x14ac:dyDescent="0.25">
      <c r="A290" s="577"/>
    </row>
    <row r="291" spans="1:1" x14ac:dyDescent="0.25">
      <c r="A291" s="577"/>
    </row>
    <row r="292" spans="1:1" x14ac:dyDescent="0.25">
      <c r="A292" s="577"/>
    </row>
    <row r="293" spans="1:1" x14ac:dyDescent="0.25">
      <c r="A293" s="577"/>
    </row>
    <row r="294" spans="1:1" x14ac:dyDescent="0.25">
      <c r="A294" s="577"/>
    </row>
    <row r="295" spans="1:1" x14ac:dyDescent="0.25">
      <c r="A295" s="577"/>
    </row>
    <row r="296" spans="1:1" x14ac:dyDescent="0.25">
      <c r="A296" s="577"/>
    </row>
    <row r="297" spans="1:1" x14ac:dyDescent="0.25">
      <c r="A297" s="577"/>
    </row>
    <row r="298" spans="1:1" x14ac:dyDescent="0.25">
      <c r="A298" s="577"/>
    </row>
    <row r="299" spans="1:1" x14ac:dyDescent="0.25">
      <c r="A299" s="577"/>
    </row>
    <row r="300" spans="1:1" x14ac:dyDescent="0.25">
      <c r="A300" s="577"/>
    </row>
    <row r="301" spans="1:1" x14ac:dyDescent="0.25">
      <c r="A301" s="577"/>
    </row>
    <row r="302" spans="1:1" x14ac:dyDescent="0.25">
      <c r="A302" s="577"/>
    </row>
    <row r="303" spans="1:1" x14ac:dyDescent="0.25">
      <c r="A303" s="577"/>
    </row>
    <row r="304" spans="1:1" x14ac:dyDescent="0.25">
      <c r="A304" s="577"/>
    </row>
    <row r="305" spans="1:1" x14ac:dyDescent="0.25">
      <c r="A305" s="577"/>
    </row>
    <row r="306" spans="1:1" x14ac:dyDescent="0.25">
      <c r="A306" s="577"/>
    </row>
    <row r="307" spans="1:1" x14ac:dyDescent="0.25">
      <c r="A307" s="577"/>
    </row>
    <row r="308" spans="1:1" x14ac:dyDescent="0.25">
      <c r="A308" s="577"/>
    </row>
    <row r="309" spans="1:1" x14ac:dyDescent="0.25">
      <c r="A309" s="577"/>
    </row>
    <row r="310" spans="1:1" x14ac:dyDescent="0.25">
      <c r="A310" s="577"/>
    </row>
    <row r="311" spans="1:1" x14ac:dyDescent="0.25">
      <c r="A311" s="577"/>
    </row>
    <row r="312" spans="1:1" x14ac:dyDescent="0.25">
      <c r="A312" s="577"/>
    </row>
    <row r="313" spans="1:1" x14ac:dyDescent="0.25">
      <c r="A313" s="577"/>
    </row>
    <row r="314" spans="1:1" x14ac:dyDescent="0.25">
      <c r="A314" s="577"/>
    </row>
    <row r="315" spans="1:1" x14ac:dyDescent="0.25">
      <c r="A315" s="577"/>
    </row>
    <row r="316" spans="1:1" x14ac:dyDescent="0.25">
      <c r="A316" s="577"/>
    </row>
    <row r="317" spans="1:1" x14ac:dyDescent="0.25">
      <c r="A317" s="577"/>
    </row>
    <row r="318" spans="1:1" x14ac:dyDescent="0.25">
      <c r="A318" s="577"/>
    </row>
    <row r="319" spans="1:1" x14ac:dyDescent="0.25">
      <c r="A319" s="577"/>
    </row>
    <row r="320" spans="1:1" x14ac:dyDescent="0.25">
      <c r="A320" s="577"/>
    </row>
    <row r="321" spans="1:1" x14ac:dyDescent="0.25">
      <c r="A321" s="577"/>
    </row>
    <row r="322" spans="1:1" x14ac:dyDescent="0.25">
      <c r="A322" s="577"/>
    </row>
    <row r="323" spans="1:1" x14ac:dyDescent="0.25">
      <c r="A323" s="577"/>
    </row>
    <row r="324" spans="1:1" x14ac:dyDescent="0.25">
      <c r="A324" s="577"/>
    </row>
    <row r="325" spans="1:1" x14ac:dyDescent="0.25">
      <c r="A325" s="577"/>
    </row>
    <row r="326" spans="1:1" x14ac:dyDescent="0.25">
      <c r="A326" s="577"/>
    </row>
    <row r="327" spans="1:1" x14ac:dyDescent="0.25">
      <c r="A327" s="577"/>
    </row>
    <row r="328" spans="1:1" x14ac:dyDescent="0.25">
      <c r="A328" s="577"/>
    </row>
    <row r="329" spans="1:1" x14ac:dyDescent="0.25">
      <c r="A329" s="577"/>
    </row>
    <row r="330" spans="1:1" x14ac:dyDescent="0.25">
      <c r="A330" s="577"/>
    </row>
    <row r="331" spans="1:1" x14ac:dyDescent="0.25">
      <c r="A331" s="577"/>
    </row>
    <row r="332" spans="1:1" x14ac:dyDescent="0.25">
      <c r="A332" s="577"/>
    </row>
    <row r="333" spans="1:1" x14ac:dyDescent="0.25">
      <c r="A333" s="577"/>
    </row>
    <row r="334" spans="1:1" x14ac:dyDescent="0.25">
      <c r="A334" s="577"/>
    </row>
    <row r="335" spans="1:1" x14ac:dyDescent="0.25">
      <c r="A335" s="577"/>
    </row>
    <row r="336" spans="1:1" x14ac:dyDescent="0.25">
      <c r="A336" s="577"/>
    </row>
    <row r="337" spans="1:1" x14ac:dyDescent="0.25">
      <c r="A337" s="577"/>
    </row>
    <row r="338" spans="1:1" x14ac:dyDescent="0.25">
      <c r="A338" s="577"/>
    </row>
    <row r="339" spans="1:1" x14ac:dyDescent="0.25">
      <c r="A339" s="577"/>
    </row>
    <row r="340" spans="1:1" x14ac:dyDescent="0.25">
      <c r="A340" s="577"/>
    </row>
    <row r="341" spans="1:1" x14ac:dyDescent="0.25">
      <c r="A341" s="577"/>
    </row>
    <row r="342" spans="1:1" x14ac:dyDescent="0.25">
      <c r="A342" s="577"/>
    </row>
    <row r="343" spans="1:1" x14ac:dyDescent="0.25">
      <c r="A343" s="577"/>
    </row>
    <row r="344" spans="1:1" x14ac:dyDescent="0.25">
      <c r="A344" s="577"/>
    </row>
    <row r="345" spans="1:1" x14ac:dyDescent="0.25">
      <c r="A345" s="577"/>
    </row>
    <row r="346" spans="1:1" x14ac:dyDescent="0.25">
      <c r="A346" s="577"/>
    </row>
    <row r="347" spans="1:1" x14ac:dyDescent="0.25">
      <c r="A347" s="577"/>
    </row>
    <row r="348" spans="1:1" x14ac:dyDescent="0.25">
      <c r="A348" s="577"/>
    </row>
    <row r="349" spans="1:1" x14ac:dyDescent="0.25">
      <c r="A349" s="577"/>
    </row>
    <row r="350" spans="1:1" x14ac:dyDescent="0.25">
      <c r="A350" s="577"/>
    </row>
    <row r="351" spans="1:1" x14ac:dyDescent="0.25">
      <c r="A351" s="577"/>
    </row>
    <row r="352" spans="1:1" x14ac:dyDescent="0.25">
      <c r="A352" s="577"/>
    </row>
    <row r="353" spans="1:1" x14ac:dyDescent="0.25">
      <c r="A353" s="577"/>
    </row>
    <row r="354" spans="1:1" x14ac:dyDescent="0.25">
      <c r="A354" s="577"/>
    </row>
    <row r="355" spans="1:1" x14ac:dyDescent="0.25">
      <c r="A355" s="577"/>
    </row>
    <row r="356" spans="1:1" x14ac:dyDescent="0.25">
      <c r="A356" s="577"/>
    </row>
    <row r="357" spans="1:1" x14ac:dyDescent="0.25">
      <c r="A357" s="577"/>
    </row>
    <row r="358" spans="1:1" x14ac:dyDescent="0.25">
      <c r="A358" s="577"/>
    </row>
    <row r="359" spans="1:1" x14ac:dyDescent="0.25">
      <c r="A359" s="577"/>
    </row>
    <row r="360" spans="1:1" x14ac:dyDescent="0.25">
      <c r="A360" s="577"/>
    </row>
    <row r="361" spans="1:1" x14ac:dyDescent="0.25">
      <c r="A361" s="577"/>
    </row>
    <row r="362" spans="1:1" x14ac:dyDescent="0.25">
      <c r="A362" s="577"/>
    </row>
    <row r="363" spans="1:1" x14ac:dyDescent="0.25">
      <c r="A363" s="577"/>
    </row>
    <row r="364" spans="1:1" x14ac:dyDescent="0.25">
      <c r="A364" s="577"/>
    </row>
    <row r="365" spans="1:1" x14ac:dyDescent="0.25">
      <c r="A365" s="577"/>
    </row>
    <row r="366" spans="1:1" x14ac:dyDescent="0.25">
      <c r="A366" s="577"/>
    </row>
    <row r="367" spans="1:1" x14ac:dyDescent="0.25">
      <c r="A367" s="577"/>
    </row>
    <row r="368" spans="1:1" x14ac:dyDescent="0.25">
      <c r="A368" s="577"/>
    </row>
    <row r="369" spans="1:1" x14ac:dyDescent="0.25">
      <c r="A369" s="577"/>
    </row>
    <row r="370" spans="1:1" x14ac:dyDescent="0.25">
      <c r="A370" s="577"/>
    </row>
    <row r="371" spans="1:1" x14ac:dyDescent="0.25">
      <c r="A371" s="577"/>
    </row>
    <row r="372" spans="1:1" x14ac:dyDescent="0.25">
      <c r="A372" s="577"/>
    </row>
    <row r="373" spans="1:1" x14ac:dyDescent="0.25">
      <c r="A373" s="577"/>
    </row>
    <row r="374" spans="1:1" x14ac:dyDescent="0.25">
      <c r="A374" s="577"/>
    </row>
    <row r="375" spans="1:1" x14ac:dyDescent="0.25">
      <c r="A375" s="577"/>
    </row>
    <row r="376" spans="1:1" x14ac:dyDescent="0.25">
      <c r="A376" s="577"/>
    </row>
    <row r="377" spans="1:1" x14ac:dyDescent="0.25">
      <c r="A377" s="577"/>
    </row>
    <row r="378" spans="1:1" x14ac:dyDescent="0.25">
      <c r="A378" s="577"/>
    </row>
    <row r="379" spans="1:1" x14ac:dyDescent="0.25">
      <c r="A379" s="577"/>
    </row>
    <row r="380" spans="1:1" x14ac:dyDescent="0.25">
      <c r="A380" s="577"/>
    </row>
    <row r="381" spans="1:1" x14ac:dyDescent="0.25">
      <c r="A381" s="577"/>
    </row>
    <row r="382" spans="1:1" x14ac:dyDescent="0.25">
      <c r="A382" s="577"/>
    </row>
    <row r="383" spans="1:1" x14ac:dyDescent="0.25">
      <c r="A383" s="577"/>
    </row>
    <row r="384" spans="1:1" x14ac:dyDescent="0.25">
      <c r="A384" s="577"/>
    </row>
    <row r="385" spans="1:1" x14ac:dyDescent="0.25">
      <c r="A385" s="577"/>
    </row>
    <row r="386" spans="1:1" x14ac:dyDescent="0.25">
      <c r="A386" s="577"/>
    </row>
    <row r="387" spans="1:1" x14ac:dyDescent="0.25">
      <c r="A387" s="577"/>
    </row>
    <row r="388" spans="1:1" x14ac:dyDescent="0.25">
      <c r="A388" s="577"/>
    </row>
    <row r="389" spans="1:1" x14ac:dyDescent="0.25">
      <c r="A389" s="577"/>
    </row>
    <row r="390" spans="1:1" x14ac:dyDescent="0.25">
      <c r="A390" s="577"/>
    </row>
    <row r="391" spans="1:1" x14ac:dyDescent="0.25">
      <c r="A391" s="577"/>
    </row>
    <row r="392" spans="1:1" x14ac:dyDescent="0.25">
      <c r="A392" s="577"/>
    </row>
    <row r="393" spans="1:1" x14ac:dyDescent="0.25">
      <c r="A393" s="577"/>
    </row>
    <row r="394" spans="1:1" x14ac:dyDescent="0.25">
      <c r="A394" s="577"/>
    </row>
    <row r="395" spans="1:1" x14ac:dyDescent="0.25">
      <c r="A395" s="577"/>
    </row>
    <row r="396" spans="1:1" x14ac:dyDescent="0.25">
      <c r="A396" s="577"/>
    </row>
    <row r="397" spans="1:1" x14ac:dyDescent="0.25">
      <c r="A397" s="577"/>
    </row>
    <row r="398" spans="1:1" x14ac:dyDescent="0.25">
      <c r="A398" s="577"/>
    </row>
    <row r="399" spans="1:1" x14ac:dyDescent="0.25">
      <c r="A399" s="577"/>
    </row>
    <row r="400" spans="1:1" x14ac:dyDescent="0.25">
      <c r="A400" s="577"/>
    </row>
    <row r="401" spans="1:1" x14ac:dyDescent="0.25">
      <c r="A401" s="577"/>
    </row>
    <row r="402" spans="1:1" x14ac:dyDescent="0.25">
      <c r="A402" s="577"/>
    </row>
    <row r="403" spans="1:1" x14ac:dyDescent="0.25">
      <c r="A403" s="577"/>
    </row>
    <row r="404" spans="1:1" x14ac:dyDescent="0.25">
      <c r="A404" s="577"/>
    </row>
    <row r="405" spans="1:1" x14ac:dyDescent="0.25">
      <c r="A405" s="577"/>
    </row>
    <row r="406" spans="1:1" x14ac:dyDescent="0.25">
      <c r="A406" s="577"/>
    </row>
    <row r="407" spans="1:1" x14ac:dyDescent="0.25">
      <c r="A407" s="577"/>
    </row>
    <row r="408" spans="1:1" x14ac:dyDescent="0.25">
      <c r="A408" s="577"/>
    </row>
    <row r="409" spans="1:1" x14ac:dyDescent="0.25">
      <c r="A409" s="577"/>
    </row>
    <row r="410" spans="1:1" x14ac:dyDescent="0.25">
      <c r="A410" s="577"/>
    </row>
    <row r="411" spans="1:1" x14ac:dyDescent="0.25">
      <c r="A411" s="577"/>
    </row>
    <row r="412" spans="1:1" x14ac:dyDescent="0.25">
      <c r="A412" s="577"/>
    </row>
    <row r="413" spans="1:1" x14ac:dyDescent="0.25">
      <c r="A413" s="577"/>
    </row>
    <row r="414" spans="1:1" x14ac:dyDescent="0.25">
      <c r="A414" s="577"/>
    </row>
    <row r="415" spans="1:1" x14ac:dyDescent="0.25">
      <c r="A415" s="577"/>
    </row>
    <row r="416" spans="1:1" x14ac:dyDescent="0.25">
      <c r="A416" s="577"/>
    </row>
    <row r="417" spans="1:1" x14ac:dyDescent="0.25">
      <c r="A417" s="577"/>
    </row>
    <row r="418" spans="1:1" x14ac:dyDescent="0.25">
      <c r="A418" s="577"/>
    </row>
    <row r="419" spans="1:1" x14ac:dyDescent="0.25">
      <c r="A419" s="577"/>
    </row>
    <row r="420" spans="1:1" x14ac:dyDescent="0.25">
      <c r="A420" s="577"/>
    </row>
    <row r="421" spans="1:1" x14ac:dyDescent="0.25">
      <c r="A421" s="577"/>
    </row>
    <row r="422" spans="1:1" x14ac:dyDescent="0.25">
      <c r="A422" s="577"/>
    </row>
    <row r="423" spans="1:1" x14ac:dyDescent="0.25">
      <c r="A423" s="577"/>
    </row>
    <row r="424" spans="1:1" x14ac:dyDescent="0.25">
      <c r="A424" s="577"/>
    </row>
    <row r="425" spans="1:1" x14ac:dyDescent="0.25">
      <c r="A425" s="577"/>
    </row>
    <row r="426" spans="1:1" x14ac:dyDescent="0.25">
      <c r="A426" s="577"/>
    </row>
    <row r="427" spans="1:1" x14ac:dyDescent="0.25">
      <c r="A427" s="577"/>
    </row>
    <row r="428" spans="1:1" x14ac:dyDescent="0.25">
      <c r="A428" s="577"/>
    </row>
    <row r="429" spans="1:1" x14ac:dyDescent="0.25">
      <c r="A429" s="577"/>
    </row>
    <row r="430" spans="1:1" x14ac:dyDescent="0.25">
      <c r="A430" s="577"/>
    </row>
    <row r="431" spans="1:1" x14ac:dyDescent="0.25">
      <c r="A431" s="577"/>
    </row>
    <row r="432" spans="1:1" x14ac:dyDescent="0.25">
      <c r="A432" s="577"/>
    </row>
    <row r="433" spans="1:1" x14ac:dyDescent="0.25">
      <c r="A433" s="577"/>
    </row>
    <row r="434" spans="1:1" x14ac:dyDescent="0.25">
      <c r="A434" s="577"/>
    </row>
    <row r="435" spans="1:1" x14ac:dyDescent="0.25">
      <c r="A435" s="577"/>
    </row>
    <row r="436" spans="1:1" x14ac:dyDescent="0.25">
      <c r="A436" s="577"/>
    </row>
    <row r="437" spans="1:1" x14ac:dyDescent="0.25">
      <c r="A437" s="577"/>
    </row>
    <row r="438" spans="1:1" x14ac:dyDescent="0.25">
      <c r="A438" s="577"/>
    </row>
    <row r="439" spans="1:1" x14ac:dyDescent="0.25">
      <c r="A439" s="577"/>
    </row>
    <row r="440" spans="1:1" x14ac:dyDescent="0.25">
      <c r="A440" s="577"/>
    </row>
    <row r="441" spans="1:1" x14ac:dyDescent="0.25">
      <c r="A441" s="577"/>
    </row>
    <row r="442" spans="1:1" x14ac:dyDescent="0.25">
      <c r="A442" s="577"/>
    </row>
    <row r="443" spans="1:1" x14ac:dyDescent="0.25">
      <c r="A443" s="577"/>
    </row>
    <row r="444" spans="1:1" x14ac:dyDescent="0.25">
      <c r="A444" s="577"/>
    </row>
    <row r="445" spans="1:1" x14ac:dyDescent="0.25">
      <c r="A445" s="577"/>
    </row>
    <row r="446" spans="1:1" x14ac:dyDescent="0.25">
      <c r="A446" s="577"/>
    </row>
    <row r="447" spans="1:1" x14ac:dyDescent="0.25">
      <c r="A447" s="577"/>
    </row>
    <row r="448" spans="1:1" x14ac:dyDescent="0.25">
      <c r="A448" s="577"/>
    </row>
    <row r="449" spans="1:1" x14ac:dyDescent="0.25">
      <c r="A449" s="577"/>
    </row>
    <row r="450" spans="1:1" x14ac:dyDescent="0.25">
      <c r="A450" s="577"/>
    </row>
    <row r="451" spans="1:1" x14ac:dyDescent="0.25">
      <c r="A451" s="577"/>
    </row>
    <row r="452" spans="1:1" x14ac:dyDescent="0.25">
      <c r="A452" s="577"/>
    </row>
    <row r="453" spans="1:1" x14ac:dyDescent="0.25">
      <c r="A453" s="577"/>
    </row>
    <row r="454" spans="1:1" x14ac:dyDescent="0.25">
      <c r="A454" s="577"/>
    </row>
    <row r="455" spans="1:1" x14ac:dyDescent="0.25">
      <c r="A455" s="577"/>
    </row>
    <row r="456" spans="1:1" x14ac:dyDescent="0.25">
      <c r="A456" s="577"/>
    </row>
    <row r="457" spans="1:1" x14ac:dyDescent="0.25">
      <c r="A457" s="577"/>
    </row>
    <row r="458" spans="1:1" x14ac:dyDescent="0.25">
      <c r="A458" s="577"/>
    </row>
    <row r="459" spans="1:1" x14ac:dyDescent="0.25">
      <c r="A459" s="577"/>
    </row>
    <row r="460" spans="1:1" x14ac:dyDescent="0.25">
      <c r="A460" s="577"/>
    </row>
    <row r="461" spans="1:1" x14ac:dyDescent="0.25">
      <c r="A461" s="577"/>
    </row>
    <row r="462" spans="1:1" x14ac:dyDescent="0.25">
      <c r="A462" s="577"/>
    </row>
    <row r="463" spans="1:1" x14ac:dyDescent="0.25">
      <c r="A463" s="577"/>
    </row>
    <row r="464" spans="1:1" x14ac:dyDescent="0.25">
      <c r="A464" s="577"/>
    </row>
    <row r="465" spans="1:1" x14ac:dyDescent="0.25">
      <c r="A465" s="577"/>
    </row>
    <row r="466" spans="1:1" x14ac:dyDescent="0.25">
      <c r="A466" s="577"/>
    </row>
    <row r="467" spans="1:1" x14ac:dyDescent="0.25">
      <c r="A467" s="577"/>
    </row>
    <row r="468" spans="1:1" x14ac:dyDescent="0.25">
      <c r="A468" s="577"/>
    </row>
    <row r="469" spans="1:1" x14ac:dyDescent="0.25">
      <c r="A469" s="577"/>
    </row>
    <row r="470" spans="1:1" x14ac:dyDescent="0.25">
      <c r="A470" s="577"/>
    </row>
    <row r="471" spans="1:1" x14ac:dyDescent="0.25">
      <c r="A471" s="577"/>
    </row>
    <row r="472" spans="1:1" x14ac:dyDescent="0.25">
      <c r="A472" s="577"/>
    </row>
    <row r="473" spans="1:1" x14ac:dyDescent="0.25">
      <c r="A473" s="577"/>
    </row>
    <row r="474" spans="1:1" x14ac:dyDescent="0.25">
      <c r="A474" s="577"/>
    </row>
    <row r="475" spans="1:1" x14ac:dyDescent="0.25">
      <c r="A475" s="577"/>
    </row>
    <row r="476" spans="1:1" x14ac:dyDescent="0.25">
      <c r="A476" s="577"/>
    </row>
    <row r="477" spans="1:1" x14ac:dyDescent="0.25">
      <c r="A477" s="577"/>
    </row>
    <row r="478" spans="1:1" x14ac:dyDescent="0.25">
      <c r="A478" s="577"/>
    </row>
    <row r="479" spans="1:1" x14ac:dyDescent="0.25">
      <c r="A479" s="577"/>
    </row>
    <row r="480" spans="1:1" x14ac:dyDescent="0.25">
      <c r="A480" s="577"/>
    </row>
    <row r="481" spans="1:1" x14ac:dyDescent="0.25">
      <c r="A481" s="577"/>
    </row>
    <row r="482" spans="1:1" x14ac:dyDescent="0.25">
      <c r="A482" s="577"/>
    </row>
    <row r="483" spans="1:1" x14ac:dyDescent="0.25">
      <c r="A483" s="577"/>
    </row>
    <row r="484" spans="1:1" x14ac:dyDescent="0.25">
      <c r="A484" s="577"/>
    </row>
    <row r="485" spans="1:1" x14ac:dyDescent="0.25">
      <c r="A485" s="577"/>
    </row>
    <row r="486" spans="1:1" x14ac:dyDescent="0.25">
      <c r="A486" s="577"/>
    </row>
    <row r="487" spans="1:1" x14ac:dyDescent="0.25">
      <c r="A487" s="577"/>
    </row>
    <row r="488" spans="1:1" x14ac:dyDescent="0.25">
      <c r="A488" s="577"/>
    </row>
    <row r="489" spans="1:1" x14ac:dyDescent="0.25">
      <c r="A489" s="577"/>
    </row>
    <row r="490" spans="1:1" x14ac:dyDescent="0.25">
      <c r="A490" s="577"/>
    </row>
    <row r="491" spans="1:1" x14ac:dyDescent="0.25">
      <c r="A491" s="577"/>
    </row>
    <row r="492" spans="1:1" x14ac:dyDescent="0.25">
      <c r="A492" s="577"/>
    </row>
    <row r="493" spans="1:1" x14ac:dyDescent="0.25">
      <c r="A493" s="577"/>
    </row>
    <row r="494" spans="1:1" x14ac:dyDescent="0.25">
      <c r="A494" s="577"/>
    </row>
    <row r="495" spans="1:1" x14ac:dyDescent="0.25">
      <c r="A495" s="577"/>
    </row>
    <row r="496" spans="1:1" x14ac:dyDescent="0.25">
      <c r="A496" s="577"/>
    </row>
    <row r="497" spans="1:1" x14ac:dyDescent="0.25">
      <c r="A497" s="577"/>
    </row>
    <row r="498" spans="1:1" x14ac:dyDescent="0.25">
      <c r="A498" s="577"/>
    </row>
    <row r="499" spans="1:1" x14ac:dyDescent="0.25">
      <c r="A499" s="577"/>
    </row>
    <row r="500" spans="1:1" x14ac:dyDescent="0.25">
      <c r="A500" s="577"/>
    </row>
    <row r="501" spans="1:1" x14ac:dyDescent="0.25">
      <c r="A501" s="577"/>
    </row>
    <row r="502" spans="1:1" x14ac:dyDescent="0.25">
      <c r="A502" s="577"/>
    </row>
    <row r="503" spans="1:1" x14ac:dyDescent="0.25">
      <c r="A503" s="577"/>
    </row>
    <row r="504" spans="1:1" x14ac:dyDescent="0.25">
      <c r="A504" s="577"/>
    </row>
    <row r="505" spans="1:1" x14ac:dyDescent="0.25">
      <c r="A505" s="577"/>
    </row>
    <row r="506" spans="1:1" x14ac:dyDescent="0.25">
      <c r="A506" s="577"/>
    </row>
    <row r="507" spans="1:1" x14ac:dyDescent="0.25">
      <c r="A507" s="577"/>
    </row>
    <row r="508" spans="1:1" x14ac:dyDescent="0.25">
      <c r="A508" s="577"/>
    </row>
    <row r="509" spans="1:1" x14ac:dyDescent="0.25">
      <c r="A509" s="577"/>
    </row>
    <row r="510" spans="1:1" x14ac:dyDescent="0.25">
      <c r="A510" s="577"/>
    </row>
    <row r="511" spans="1:1" x14ac:dyDescent="0.25">
      <c r="A511" s="577"/>
    </row>
    <row r="512" spans="1:1" x14ac:dyDescent="0.25">
      <c r="A512" s="577"/>
    </row>
    <row r="513" spans="1:1" x14ac:dyDescent="0.25">
      <c r="A513" s="577"/>
    </row>
    <row r="514" spans="1:1" x14ac:dyDescent="0.25">
      <c r="A514" s="577"/>
    </row>
    <row r="515" spans="1:1" x14ac:dyDescent="0.25">
      <c r="A515" s="577"/>
    </row>
    <row r="516" spans="1:1" x14ac:dyDescent="0.25">
      <c r="A516" s="577"/>
    </row>
    <row r="517" spans="1:1" x14ac:dyDescent="0.25">
      <c r="A517" s="577"/>
    </row>
    <row r="518" spans="1:1" x14ac:dyDescent="0.25">
      <c r="A518" s="577"/>
    </row>
    <row r="519" spans="1:1" x14ac:dyDescent="0.25">
      <c r="A519" s="577"/>
    </row>
    <row r="520" spans="1:1" x14ac:dyDescent="0.25">
      <c r="A520" s="577"/>
    </row>
    <row r="521" spans="1:1" x14ac:dyDescent="0.25">
      <c r="A521" s="577"/>
    </row>
    <row r="522" spans="1:1" x14ac:dyDescent="0.25">
      <c r="A522" s="577"/>
    </row>
    <row r="523" spans="1:1" x14ac:dyDescent="0.25">
      <c r="A523" s="577"/>
    </row>
  </sheetData>
  <mergeCells count="58">
    <mergeCell ref="F123:G123"/>
    <mergeCell ref="A5:A6"/>
    <mergeCell ref="B5:B6"/>
    <mergeCell ref="C5:C6"/>
    <mergeCell ref="D5:D6"/>
    <mergeCell ref="E5:E6"/>
    <mergeCell ref="F5:G5"/>
    <mergeCell ref="F6:G6"/>
    <mergeCell ref="B7:G7"/>
    <mergeCell ref="E8:G8"/>
    <mergeCell ref="F9:G9"/>
    <mergeCell ref="F10:G10"/>
    <mergeCell ref="F11:G11"/>
    <mergeCell ref="F12:G12"/>
    <mergeCell ref="F17:G17"/>
    <mergeCell ref="E30:G30"/>
    <mergeCell ref="F31:G31"/>
    <mergeCell ref="F32:G32"/>
    <mergeCell ref="F33:G33"/>
    <mergeCell ref="B52:I52"/>
    <mergeCell ref="E53:G53"/>
    <mergeCell ref="F54:G54"/>
    <mergeCell ref="F55:G55"/>
    <mergeCell ref="F56:G56"/>
    <mergeCell ref="E62:G62"/>
    <mergeCell ref="F63:G63"/>
    <mergeCell ref="F58:G58"/>
    <mergeCell ref="F64:G64"/>
    <mergeCell ref="F65:G65"/>
    <mergeCell ref="E71:G71"/>
    <mergeCell ref="F72:G72"/>
    <mergeCell ref="F73:G73"/>
    <mergeCell ref="F74:G74"/>
    <mergeCell ref="E66:G66"/>
    <mergeCell ref="F67:G67"/>
    <mergeCell ref="E75:G75"/>
    <mergeCell ref="F76:G76"/>
    <mergeCell ref="F77:G77"/>
    <mergeCell ref="F78:G78"/>
    <mergeCell ref="E82:G82"/>
    <mergeCell ref="F83:G83"/>
    <mergeCell ref="F84:G84"/>
    <mergeCell ref="F85:G85"/>
    <mergeCell ref="E86:G86"/>
    <mergeCell ref="F87:G87"/>
    <mergeCell ref="F88:G88"/>
    <mergeCell ref="F89:G89"/>
    <mergeCell ref="E104:G104"/>
    <mergeCell ref="F105:G105"/>
    <mergeCell ref="F106:G106"/>
    <mergeCell ref="C91:G91"/>
    <mergeCell ref="F107:G107"/>
    <mergeCell ref="E97:G97"/>
    <mergeCell ref="F98:G98"/>
    <mergeCell ref="F99:G99"/>
    <mergeCell ref="F100:G100"/>
    <mergeCell ref="F101:G101"/>
    <mergeCell ref="F102:G102"/>
  </mergeCells>
  <pageMargins left="0.25" right="0.25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K58"/>
  <sheetViews>
    <sheetView zoomScaleNormal="100" workbookViewId="0">
      <selection activeCell="G57" sqref="A1:G57"/>
    </sheetView>
  </sheetViews>
  <sheetFormatPr defaultRowHeight="30" customHeight="1" x14ac:dyDescent="0.2"/>
  <cols>
    <col min="1" max="1" width="9.140625" style="866"/>
    <col min="2" max="2" width="16.85546875" customWidth="1"/>
    <col min="3" max="3" width="44.42578125" customWidth="1"/>
    <col min="4" max="4" width="17.140625" style="847" customWidth="1"/>
    <col min="5" max="5" width="13.28515625" style="1" customWidth="1"/>
    <col min="6" max="6" width="13.7109375" customWidth="1"/>
    <col min="7" max="7" width="18.42578125" style="1" customWidth="1"/>
    <col min="8" max="8" width="14.85546875" customWidth="1"/>
  </cols>
  <sheetData>
    <row r="1" spans="1:7" ht="30" customHeight="1" x14ac:dyDescent="0.2">
      <c r="E1" s="832" t="s">
        <v>446</v>
      </c>
      <c r="F1" s="39"/>
      <c r="G1" s="821"/>
    </row>
    <row r="2" spans="1:7" ht="30" customHeight="1" x14ac:dyDescent="0.2">
      <c r="A2" s="947" t="s">
        <v>184</v>
      </c>
      <c r="B2" s="947"/>
      <c r="C2" s="947"/>
      <c r="D2" s="947"/>
      <c r="E2" s="947"/>
      <c r="F2" s="947"/>
      <c r="G2" s="947"/>
    </row>
    <row r="3" spans="1:7" ht="30" customHeight="1" x14ac:dyDescent="0.2">
      <c r="A3" s="562"/>
      <c r="B3" s="173"/>
      <c r="C3" s="173"/>
      <c r="D3" s="845"/>
      <c r="E3" s="886"/>
      <c r="F3" s="173"/>
      <c r="G3" s="822" t="s">
        <v>294</v>
      </c>
    </row>
    <row r="4" spans="1:7" s="38" customFormat="1" ht="30" customHeight="1" x14ac:dyDescent="0.2">
      <c r="A4" s="563" t="s">
        <v>104</v>
      </c>
      <c r="B4" s="413" t="s">
        <v>105</v>
      </c>
      <c r="C4" s="413" t="s">
        <v>106</v>
      </c>
      <c r="D4" s="413" t="s">
        <v>107</v>
      </c>
      <c r="E4" s="823" t="s">
        <v>108</v>
      </c>
      <c r="F4" s="413" t="s">
        <v>109</v>
      </c>
      <c r="G4" s="823" t="s">
        <v>110</v>
      </c>
    </row>
    <row r="5" spans="1:7" s="36" customFormat="1" ht="39.75" customHeight="1" thickBot="1" x14ac:dyDescent="0.25">
      <c r="A5" s="564" t="s">
        <v>164</v>
      </c>
      <c r="B5" s="550" t="s">
        <v>339</v>
      </c>
      <c r="C5" s="551" t="s">
        <v>12</v>
      </c>
      <c r="D5" s="551" t="s">
        <v>336</v>
      </c>
      <c r="E5" s="824" t="s">
        <v>333</v>
      </c>
      <c r="F5" s="551" t="s">
        <v>334</v>
      </c>
      <c r="G5" s="824" t="s">
        <v>295</v>
      </c>
    </row>
    <row r="6" spans="1:7" s="549" customFormat="1" ht="30" customHeight="1" thickTop="1" x14ac:dyDescent="0.2">
      <c r="A6" s="564">
        <v>1</v>
      </c>
      <c r="B6" s="547"/>
      <c r="C6" s="548" t="s">
        <v>374</v>
      </c>
      <c r="D6" s="548">
        <v>2020</v>
      </c>
      <c r="E6" s="825">
        <v>2020</v>
      </c>
      <c r="F6" s="548">
        <v>2020</v>
      </c>
      <c r="G6" s="825">
        <v>2020</v>
      </c>
    </row>
    <row r="7" spans="1:7" ht="27" customHeight="1" x14ac:dyDescent="0.2">
      <c r="A7" s="564">
        <v>2</v>
      </c>
      <c r="B7" s="543" t="s">
        <v>296</v>
      </c>
      <c r="C7" s="543" t="s">
        <v>297</v>
      </c>
      <c r="D7" s="868" t="s">
        <v>337</v>
      </c>
      <c r="E7" s="826">
        <v>5450000</v>
      </c>
      <c r="F7" s="546"/>
      <c r="G7" s="826">
        <v>38105600</v>
      </c>
    </row>
    <row r="8" spans="1:7" ht="27" customHeight="1" x14ac:dyDescent="0.2">
      <c r="A8" s="564">
        <v>3</v>
      </c>
      <c r="B8" s="543" t="s">
        <v>381</v>
      </c>
      <c r="C8" s="543" t="s">
        <v>335</v>
      </c>
      <c r="D8" s="868" t="s">
        <v>338</v>
      </c>
      <c r="E8" s="826">
        <v>5450000</v>
      </c>
      <c r="F8" s="546"/>
      <c r="G8" s="826">
        <v>38105600</v>
      </c>
    </row>
    <row r="9" spans="1:7" ht="27" customHeight="1" x14ac:dyDescent="0.2">
      <c r="A9" s="564">
        <v>4</v>
      </c>
      <c r="B9" s="1009" t="s">
        <v>340</v>
      </c>
      <c r="C9" s="1010"/>
      <c r="D9" s="1010"/>
      <c r="E9" s="1010"/>
      <c r="F9" s="1010"/>
      <c r="G9" s="1011"/>
    </row>
    <row r="10" spans="1:7" ht="24" customHeight="1" x14ac:dyDescent="0.2">
      <c r="A10" s="564">
        <v>9</v>
      </c>
      <c r="B10" s="819" t="s">
        <v>382</v>
      </c>
      <c r="C10" s="819" t="s">
        <v>392</v>
      </c>
      <c r="D10" s="869" t="s">
        <v>338</v>
      </c>
      <c r="E10" s="887"/>
      <c r="F10" s="820"/>
      <c r="G10" s="827">
        <v>42187040</v>
      </c>
    </row>
    <row r="11" spans="1:7" ht="30" customHeight="1" x14ac:dyDescent="0.2">
      <c r="A11" s="564">
        <v>5</v>
      </c>
      <c r="B11" s="543" t="s">
        <v>298</v>
      </c>
      <c r="C11" s="543" t="s">
        <v>299</v>
      </c>
      <c r="D11" s="868" t="s">
        <v>341</v>
      </c>
      <c r="E11" s="826">
        <v>25200</v>
      </c>
      <c r="F11" s="545"/>
      <c r="G11" s="826">
        <v>5145840</v>
      </c>
    </row>
    <row r="12" spans="1:7" ht="22.5" customHeight="1" x14ac:dyDescent="0.2">
      <c r="A12" s="564">
        <v>6</v>
      </c>
      <c r="B12" s="543" t="s">
        <v>300</v>
      </c>
      <c r="C12" s="543" t="s">
        <v>24</v>
      </c>
      <c r="D12" s="868" t="s">
        <v>342</v>
      </c>
      <c r="E12" s="888"/>
      <c r="F12" s="545"/>
      <c r="G12" s="826">
        <v>31584000</v>
      </c>
    </row>
    <row r="13" spans="1:7" ht="30" customHeight="1" x14ac:dyDescent="0.2">
      <c r="A13" s="564">
        <v>7</v>
      </c>
      <c r="B13" s="543" t="s">
        <v>301</v>
      </c>
      <c r="C13" s="543" t="s">
        <v>17</v>
      </c>
      <c r="D13" s="868" t="s">
        <v>343</v>
      </c>
      <c r="E13" s="888"/>
      <c r="F13" s="545"/>
      <c r="G13" s="826" t="s">
        <v>302</v>
      </c>
    </row>
    <row r="14" spans="1:7" ht="24" customHeight="1" x14ac:dyDescent="0.2">
      <c r="A14" s="564">
        <v>8</v>
      </c>
      <c r="B14" s="543" t="s">
        <v>303</v>
      </c>
      <c r="C14" s="543" t="s">
        <v>18</v>
      </c>
      <c r="D14" s="868" t="s">
        <v>342</v>
      </c>
      <c r="E14" s="888"/>
      <c r="F14" s="545"/>
      <c r="G14" s="826" t="s">
        <v>304</v>
      </c>
    </row>
    <row r="15" spans="1:7" ht="24" customHeight="1" x14ac:dyDescent="0.2">
      <c r="A15" s="564">
        <v>9</v>
      </c>
      <c r="B15" s="819" t="s">
        <v>423</v>
      </c>
      <c r="C15" s="819" t="s">
        <v>344</v>
      </c>
      <c r="D15" s="869" t="s">
        <v>338</v>
      </c>
      <c r="E15" s="887"/>
      <c r="F15" s="820"/>
      <c r="G15" s="827">
        <v>38172886</v>
      </c>
    </row>
    <row r="16" spans="1:7" s="386" customFormat="1" ht="24" customHeight="1" x14ac:dyDescent="0.2">
      <c r="A16" s="564">
        <v>10</v>
      </c>
      <c r="B16" s="543" t="s">
        <v>383</v>
      </c>
      <c r="C16" s="543" t="s">
        <v>345</v>
      </c>
      <c r="D16" s="868" t="s">
        <v>338</v>
      </c>
      <c r="E16" s="888">
        <v>22300</v>
      </c>
      <c r="F16" s="545"/>
      <c r="G16" s="826">
        <v>1131686</v>
      </c>
    </row>
    <row r="17" spans="1:9" s="386" customFormat="1" ht="24" customHeight="1" x14ac:dyDescent="0.2">
      <c r="A17" s="564">
        <v>11</v>
      </c>
      <c r="B17" s="543" t="s">
        <v>384</v>
      </c>
      <c r="C17" s="543" t="s">
        <v>346</v>
      </c>
      <c r="D17" s="868" t="s">
        <v>338</v>
      </c>
      <c r="E17" s="888"/>
      <c r="F17" s="545"/>
      <c r="G17" s="826">
        <v>31584000</v>
      </c>
    </row>
    <row r="18" spans="1:9" s="386" customFormat="1" ht="24" customHeight="1" x14ac:dyDescent="0.2">
      <c r="A18" s="564">
        <v>12</v>
      </c>
      <c r="B18" s="543" t="s">
        <v>385</v>
      </c>
      <c r="C18" s="543" t="s">
        <v>347</v>
      </c>
      <c r="D18" s="868" t="s">
        <v>338</v>
      </c>
      <c r="E18" s="888"/>
      <c r="F18" s="545"/>
      <c r="G18" s="826">
        <v>100000</v>
      </c>
    </row>
    <row r="19" spans="1:9" s="386" customFormat="1" ht="24" customHeight="1" x14ac:dyDescent="0.2">
      <c r="A19" s="564">
        <v>13</v>
      </c>
      <c r="B19" s="543" t="s">
        <v>386</v>
      </c>
      <c r="C19" s="543" t="s">
        <v>348</v>
      </c>
      <c r="D19" s="868" t="s">
        <v>338</v>
      </c>
      <c r="E19" s="888"/>
      <c r="F19" s="545"/>
      <c r="G19" s="826">
        <v>5357200</v>
      </c>
    </row>
    <row r="20" spans="1:9" ht="19.5" customHeight="1" x14ac:dyDescent="0.2">
      <c r="A20" s="564">
        <v>14</v>
      </c>
      <c r="B20" s="543" t="s">
        <v>305</v>
      </c>
      <c r="C20" s="543" t="s">
        <v>25</v>
      </c>
      <c r="D20" s="868" t="s">
        <v>349</v>
      </c>
      <c r="E20" s="826" t="s">
        <v>306</v>
      </c>
      <c r="F20" s="545"/>
      <c r="G20" s="826">
        <v>8370000</v>
      </c>
      <c r="H20" s="386"/>
    </row>
    <row r="21" spans="1:9" ht="30" customHeight="1" x14ac:dyDescent="0.2">
      <c r="A21" s="564">
        <v>15</v>
      </c>
      <c r="B21" s="543" t="s">
        <v>387</v>
      </c>
      <c r="C21" s="543" t="s">
        <v>152</v>
      </c>
      <c r="D21" s="868" t="s">
        <v>338</v>
      </c>
      <c r="E21" s="826" t="s">
        <v>306</v>
      </c>
      <c r="F21" s="545"/>
      <c r="G21" s="826">
        <v>0</v>
      </c>
    </row>
    <row r="22" spans="1:9" ht="30" customHeight="1" x14ac:dyDescent="0.2">
      <c r="A22" s="564">
        <v>16</v>
      </c>
      <c r="B22" s="543" t="s">
        <v>307</v>
      </c>
      <c r="C22" s="543" t="s">
        <v>22</v>
      </c>
      <c r="D22" s="868" t="s">
        <v>350</v>
      </c>
      <c r="E22" s="826" t="s">
        <v>308</v>
      </c>
      <c r="F22" s="545"/>
      <c r="G22" s="826">
        <v>2027250</v>
      </c>
      <c r="H22" s="386"/>
      <c r="I22" s="1"/>
    </row>
    <row r="23" spans="1:9" ht="30" customHeight="1" x14ac:dyDescent="0.2">
      <c r="A23" s="564">
        <v>17</v>
      </c>
      <c r="B23" s="543" t="s">
        <v>388</v>
      </c>
      <c r="C23" s="543" t="s">
        <v>351</v>
      </c>
      <c r="D23" s="868" t="s">
        <v>338</v>
      </c>
      <c r="E23" s="826"/>
      <c r="F23" s="545"/>
      <c r="G23" s="826">
        <v>0</v>
      </c>
      <c r="H23" s="386"/>
    </row>
    <row r="24" spans="1:9" ht="24" customHeight="1" x14ac:dyDescent="0.2">
      <c r="A24" s="564">
        <v>18</v>
      </c>
      <c r="B24" s="543" t="s">
        <v>309</v>
      </c>
      <c r="C24" s="543" t="s">
        <v>23</v>
      </c>
      <c r="D24" s="868" t="s">
        <v>352</v>
      </c>
      <c r="E24" s="826">
        <v>1</v>
      </c>
      <c r="F24" s="545"/>
      <c r="G24" s="826">
        <v>45400</v>
      </c>
    </row>
    <row r="25" spans="1:9" ht="24" customHeight="1" x14ac:dyDescent="0.2">
      <c r="A25" s="564">
        <v>19</v>
      </c>
      <c r="B25" s="543" t="s">
        <v>424</v>
      </c>
      <c r="C25" s="543" t="s">
        <v>353</v>
      </c>
      <c r="D25" s="868" t="s">
        <v>338</v>
      </c>
      <c r="E25" s="826"/>
      <c r="F25" s="545"/>
      <c r="G25" s="826">
        <v>45400</v>
      </c>
    </row>
    <row r="26" spans="1:9" ht="25.5" customHeight="1" x14ac:dyDescent="0.2">
      <c r="A26" s="564">
        <v>20</v>
      </c>
      <c r="B26" s="543" t="s">
        <v>389</v>
      </c>
      <c r="C26" s="543" t="s">
        <v>310</v>
      </c>
      <c r="D26" s="868" t="s">
        <v>338</v>
      </c>
      <c r="E26" s="888"/>
      <c r="F26" s="545"/>
      <c r="G26" s="826">
        <v>14411404</v>
      </c>
    </row>
    <row r="27" spans="1:9" ht="19.5" customHeight="1" x14ac:dyDescent="0.2">
      <c r="A27" s="564"/>
      <c r="B27" s="543" t="s">
        <v>390</v>
      </c>
      <c r="C27" s="543" t="s">
        <v>391</v>
      </c>
      <c r="D27" s="868" t="s">
        <v>338</v>
      </c>
      <c r="E27" s="888"/>
      <c r="F27" s="545"/>
      <c r="G27" s="826">
        <v>0</v>
      </c>
    </row>
    <row r="28" spans="1:9" ht="27.75" customHeight="1" x14ac:dyDescent="0.2">
      <c r="A28" s="833">
        <v>21</v>
      </c>
      <c r="B28" s="819" t="s">
        <v>380</v>
      </c>
      <c r="C28" s="819" t="s">
        <v>311</v>
      </c>
      <c r="D28" s="869" t="s">
        <v>338</v>
      </c>
      <c r="E28" s="887"/>
      <c r="F28" s="820"/>
      <c r="G28" s="827">
        <v>76323886</v>
      </c>
    </row>
    <row r="29" spans="1:9" s="558" customFormat="1" ht="15.75" customHeight="1" x14ac:dyDescent="0.2">
      <c r="A29" s="564">
        <v>25</v>
      </c>
      <c r="B29" s="762" t="s">
        <v>425</v>
      </c>
      <c r="C29" s="762" t="s">
        <v>354</v>
      </c>
      <c r="D29" s="870" t="s">
        <v>338</v>
      </c>
      <c r="E29" s="828"/>
      <c r="F29" s="762"/>
      <c r="G29" s="828">
        <v>840800</v>
      </c>
      <c r="H29" s="412"/>
    </row>
    <row r="30" spans="1:9" ht="36.75" customHeight="1" x14ac:dyDescent="0.2">
      <c r="A30" s="564">
        <v>26</v>
      </c>
      <c r="B30" s="1012" t="s">
        <v>357</v>
      </c>
      <c r="C30" s="1013"/>
      <c r="D30" s="871" t="s">
        <v>338</v>
      </c>
      <c r="E30" s="889"/>
      <c r="F30" s="560"/>
      <c r="G30" s="829">
        <v>77164686</v>
      </c>
      <c r="H30" s="885"/>
    </row>
    <row r="31" spans="1:9" s="558" customFormat="1" ht="36.75" customHeight="1" x14ac:dyDescent="0.2">
      <c r="A31" s="867">
        <v>27</v>
      </c>
      <c r="B31" s="1018" t="s">
        <v>355</v>
      </c>
      <c r="C31" s="1019"/>
      <c r="D31" s="1019"/>
      <c r="E31" s="1019"/>
      <c r="F31" s="1019"/>
      <c r="G31" s="1020"/>
      <c r="H31" s="559"/>
    </row>
    <row r="32" spans="1:9" s="558" customFormat="1" ht="21.75" customHeight="1" x14ac:dyDescent="0.2">
      <c r="A32" s="867">
        <v>28</v>
      </c>
      <c r="B32" s="1021" t="s">
        <v>416</v>
      </c>
      <c r="C32" s="1022"/>
      <c r="D32" s="1022"/>
      <c r="E32" s="1022"/>
      <c r="F32" s="1022"/>
      <c r="G32" s="1022"/>
      <c r="H32" s="865"/>
    </row>
    <row r="33" spans="1:8" ht="30" customHeight="1" x14ac:dyDescent="0.2">
      <c r="A33" s="564">
        <v>29</v>
      </c>
      <c r="B33" s="543" t="s">
        <v>426</v>
      </c>
      <c r="C33" s="543" t="s">
        <v>393</v>
      </c>
      <c r="D33" s="868" t="s">
        <v>349</v>
      </c>
      <c r="E33" s="830">
        <v>4371500</v>
      </c>
      <c r="F33" s="544">
        <v>8.1999999999999993</v>
      </c>
      <c r="G33" s="830">
        <f>E33*F33</f>
        <v>35846300</v>
      </c>
    </row>
    <row r="34" spans="1:8" ht="39.75" customHeight="1" x14ac:dyDescent="0.2">
      <c r="A34" s="564">
        <v>30</v>
      </c>
      <c r="B34" s="543" t="s">
        <v>427</v>
      </c>
      <c r="C34" s="543" t="s">
        <v>394</v>
      </c>
      <c r="D34" s="868" t="s">
        <v>349</v>
      </c>
      <c r="E34" s="830">
        <v>2400000</v>
      </c>
      <c r="F34" s="544">
        <v>5</v>
      </c>
      <c r="G34" s="830">
        <f t="shared" ref="G34:G36" si="0">E34*F34</f>
        <v>12000000</v>
      </c>
    </row>
    <row r="35" spans="1:8" s="834" customFormat="1" ht="29.25" customHeight="1" x14ac:dyDescent="0.2">
      <c r="A35" s="864">
        <v>33</v>
      </c>
      <c r="B35" s="1016" t="s">
        <v>356</v>
      </c>
      <c r="C35" s="1017"/>
      <c r="D35" s="863"/>
      <c r="E35" s="890"/>
      <c r="F35" s="846"/>
      <c r="G35" s="830"/>
    </row>
    <row r="36" spans="1:8" ht="30" customHeight="1" x14ac:dyDescent="0.2">
      <c r="A36" s="564">
        <v>34</v>
      </c>
      <c r="B36" s="543" t="s">
        <v>428</v>
      </c>
      <c r="C36" s="543" t="s">
        <v>312</v>
      </c>
      <c r="D36" s="868" t="s">
        <v>349</v>
      </c>
      <c r="E36" s="830">
        <v>97400</v>
      </c>
      <c r="F36" s="544">
        <v>89</v>
      </c>
      <c r="G36" s="830">
        <f t="shared" si="0"/>
        <v>8668600</v>
      </c>
    </row>
    <row r="37" spans="1:8" ht="30" customHeight="1" x14ac:dyDescent="0.2">
      <c r="A37" s="564"/>
      <c r="B37" s="1005" t="s">
        <v>395</v>
      </c>
      <c r="C37" s="1010"/>
      <c r="D37" s="1010"/>
      <c r="E37" s="1010"/>
      <c r="F37" s="1010"/>
      <c r="G37" s="1011"/>
    </row>
    <row r="38" spans="1:8" ht="50.25" customHeight="1" x14ac:dyDescent="0.2">
      <c r="A38" s="564">
        <v>36</v>
      </c>
      <c r="B38" s="543" t="s">
        <v>313</v>
      </c>
      <c r="C38" s="543" t="s">
        <v>396</v>
      </c>
      <c r="D38" s="868" t="s">
        <v>349</v>
      </c>
      <c r="E38" s="826">
        <v>396700</v>
      </c>
      <c r="F38" s="546">
        <v>2</v>
      </c>
      <c r="G38" s="826">
        <v>793400</v>
      </c>
    </row>
    <row r="39" spans="1:8" ht="47.25" customHeight="1" x14ac:dyDescent="0.2">
      <c r="A39" s="564">
        <v>37</v>
      </c>
      <c r="B39" s="1014" t="s">
        <v>358</v>
      </c>
      <c r="C39" s="1015"/>
      <c r="D39" s="872" t="s">
        <v>338</v>
      </c>
      <c r="E39" s="891"/>
      <c r="F39" s="835"/>
      <c r="G39" s="829">
        <f>SUM(G33:G38)</f>
        <v>57308300</v>
      </c>
      <c r="H39" s="557"/>
    </row>
    <row r="40" spans="1:8" ht="42" customHeight="1" x14ac:dyDescent="0.2">
      <c r="A40" s="564">
        <v>38</v>
      </c>
      <c r="B40" s="836" t="s">
        <v>429</v>
      </c>
      <c r="C40" s="837" t="s">
        <v>376</v>
      </c>
      <c r="D40" s="873" t="s">
        <v>338</v>
      </c>
      <c r="E40" s="892"/>
      <c r="F40" s="838"/>
      <c r="G40" s="839">
        <v>13335000</v>
      </c>
      <c r="H40" s="559"/>
    </row>
    <row r="41" spans="1:8" ht="30" customHeight="1" x14ac:dyDescent="0.2">
      <c r="A41" s="564">
        <v>39</v>
      </c>
      <c r="B41" s="1002" t="s">
        <v>418</v>
      </c>
      <c r="C41" s="1003"/>
      <c r="D41" s="1003"/>
      <c r="E41" s="1003"/>
      <c r="F41" s="1003"/>
      <c r="G41" s="1004"/>
    </row>
    <row r="42" spans="1:8" ht="30" customHeight="1" x14ac:dyDescent="0.2">
      <c r="A42" s="564">
        <v>40</v>
      </c>
      <c r="B42" s="543" t="s">
        <v>417</v>
      </c>
      <c r="C42" s="543" t="s">
        <v>314</v>
      </c>
      <c r="D42" s="868" t="s">
        <v>349</v>
      </c>
      <c r="E42" s="826">
        <v>65360</v>
      </c>
      <c r="F42" s="546">
        <v>160</v>
      </c>
      <c r="G42" s="826">
        <f>E42*F42</f>
        <v>10457600</v>
      </c>
    </row>
    <row r="43" spans="1:8" ht="30" customHeight="1" x14ac:dyDescent="0.2">
      <c r="A43" s="564">
        <v>41</v>
      </c>
      <c r="B43" s="543" t="s">
        <v>430</v>
      </c>
      <c r="C43" s="543" t="s">
        <v>315</v>
      </c>
      <c r="D43" s="868" t="s">
        <v>359</v>
      </c>
      <c r="E43" s="826">
        <v>4250000</v>
      </c>
      <c r="F43" s="546">
        <v>36</v>
      </c>
      <c r="G43" s="826">
        <f>12750000</f>
        <v>12750000</v>
      </c>
    </row>
    <row r="44" spans="1:8" ht="30" customHeight="1" x14ac:dyDescent="0.2">
      <c r="A44" s="564">
        <v>46</v>
      </c>
      <c r="B44" s="1005" t="s">
        <v>419</v>
      </c>
      <c r="C44" s="1006"/>
      <c r="D44" s="1006"/>
      <c r="E44" s="1006"/>
      <c r="F44" s="1006"/>
      <c r="G44" s="1007"/>
    </row>
    <row r="45" spans="1:8" ht="39" customHeight="1" x14ac:dyDescent="0.2">
      <c r="A45" s="564">
        <v>47</v>
      </c>
      <c r="B45" s="543" t="s">
        <v>420</v>
      </c>
      <c r="C45" s="543" t="s">
        <v>361</v>
      </c>
      <c r="D45" s="868" t="s">
        <v>349</v>
      </c>
      <c r="E45" s="840">
        <v>4419000</v>
      </c>
      <c r="F45" s="543">
        <v>2</v>
      </c>
      <c r="G45" s="840">
        <f>E45*F45</f>
        <v>8838000</v>
      </c>
    </row>
    <row r="46" spans="1:8" ht="42.75" customHeight="1" x14ac:dyDescent="0.2">
      <c r="A46" s="564">
        <v>48</v>
      </c>
      <c r="B46" s="543" t="s">
        <v>421</v>
      </c>
      <c r="C46" s="543" t="s">
        <v>362</v>
      </c>
      <c r="D46" s="868" t="s">
        <v>349</v>
      </c>
      <c r="E46" s="840">
        <v>2993000</v>
      </c>
      <c r="F46" s="543">
        <v>2.5</v>
      </c>
      <c r="G46" s="840">
        <f>E46*F46</f>
        <v>7482500</v>
      </c>
    </row>
    <row r="47" spans="1:8" ht="30" customHeight="1" x14ac:dyDescent="0.2">
      <c r="A47" s="564">
        <v>49</v>
      </c>
      <c r="B47" s="543" t="s">
        <v>422</v>
      </c>
      <c r="C47" s="543" t="s">
        <v>363</v>
      </c>
      <c r="D47" s="868" t="s">
        <v>338</v>
      </c>
      <c r="E47" s="840"/>
      <c r="F47" s="543"/>
      <c r="G47" s="840">
        <v>2270000</v>
      </c>
    </row>
    <row r="48" spans="1:8" ht="30" customHeight="1" x14ac:dyDescent="0.2">
      <c r="A48" s="564">
        <v>42</v>
      </c>
      <c r="B48" s="1005" t="s">
        <v>360</v>
      </c>
      <c r="C48" s="1006"/>
      <c r="D48" s="1006"/>
      <c r="E48" s="1006"/>
      <c r="F48" s="1006"/>
      <c r="G48" s="1007"/>
    </row>
    <row r="49" spans="1:11" ht="30" customHeight="1" x14ac:dyDescent="0.2">
      <c r="A49" s="564">
        <v>43</v>
      </c>
      <c r="B49" s="543" t="s">
        <v>398</v>
      </c>
      <c r="C49" s="543" t="s">
        <v>316</v>
      </c>
      <c r="D49" s="868" t="s">
        <v>349</v>
      </c>
      <c r="E49" s="826">
        <v>2200000</v>
      </c>
      <c r="F49" s="546">
        <v>6.55</v>
      </c>
      <c r="G49" s="826">
        <f>E49*F49</f>
        <v>14410000</v>
      </c>
      <c r="H49" s="1"/>
    </row>
    <row r="50" spans="1:11" ht="30" customHeight="1" x14ac:dyDescent="0.2">
      <c r="A50" s="564">
        <v>44</v>
      </c>
      <c r="B50" s="543" t="s">
        <v>397</v>
      </c>
      <c r="C50" s="543" t="s">
        <v>317</v>
      </c>
      <c r="D50" s="868" t="s">
        <v>338</v>
      </c>
      <c r="E50" s="888"/>
      <c r="F50" s="545"/>
      <c r="G50" s="826">
        <v>19789928</v>
      </c>
    </row>
    <row r="51" spans="1:11" ht="30" customHeight="1" x14ac:dyDescent="0.2">
      <c r="A51" s="564">
        <v>45</v>
      </c>
      <c r="B51" s="543" t="s">
        <v>399</v>
      </c>
      <c r="C51" s="543" t="s">
        <v>318</v>
      </c>
      <c r="D51" s="868" t="s">
        <v>338</v>
      </c>
      <c r="E51" s="826">
        <v>542</v>
      </c>
      <c r="F51" s="546">
        <v>1131</v>
      </c>
      <c r="G51" s="826">
        <v>540702</v>
      </c>
    </row>
    <row r="52" spans="1:11" ht="63" x14ac:dyDescent="0.2">
      <c r="A52" s="564">
        <v>50</v>
      </c>
      <c r="B52" s="560" t="s">
        <v>19</v>
      </c>
      <c r="C52" s="560" t="s">
        <v>26</v>
      </c>
      <c r="D52" s="871" t="s">
        <v>338</v>
      </c>
      <c r="E52" s="889"/>
      <c r="F52" s="560"/>
      <c r="G52" s="829">
        <f>G51+G50+G49+G47+G46+G45+G43+G42+G40</f>
        <v>89873730</v>
      </c>
      <c r="H52" s="557"/>
    </row>
    <row r="53" spans="1:11" ht="35.25" customHeight="1" x14ac:dyDescent="0.2">
      <c r="A53" s="564">
        <v>51</v>
      </c>
      <c r="B53" s="1023" t="s">
        <v>400</v>
      </c>
      <c r="C53" s="1024"/>
      <c r="D53" s="1024"/>
      <c r="E53" s="1024"/>
      <c r="F53" s="1024"/>
      <c r="G53" s="1025"/>
      <c r="H53" s="559"/>
    </row>
    <row r="54" spans="1:11" ht="30" customHeight="1" x14ac:dyDescent="0.2">
      <c r="A54" s="564">
        <v>52</v>
      </c>
      <c r="B54" s="543" t="s">
        <v>431</v>
      </c>
      <c r="C54" s="543" t="s">
        <v>319</v>
      </c>
      <c r="D54" s="868" t="s">
        <v>338</v>
      </c>
      <c r="E54" s="826">
        <v>1210</v>
      </c>
      <c r="F54" s="546">
        <v>0</v>
      </c>
      <c r="G54" s="826">
        <v>3878100</v>
      </c>
    </row>
    <row r="55" spans="1:11" ht="30" customHeight="1" x14ac:dyDescent="0.2">
      <c r="A55" s="564">
        <v>53</v>
      </c>
      <c r="B55" s="561" t="s">
        <v>20</v>
      </c>
      <c r="C55" s="561" t="s">
        <v>153</v>
      </c>
      <c r="D55" s="874"/>
      <c r="E55" s="893"/>
      <c r="F55" s="561"/>
      <c r="G55" s="831">
        <f>G54</f>
        <v>3878100</v>
      </c>
    </row>
    <row r="56" spans="1:11" ht="30" customHeight="1" thickBot="1" x14ac:dyDescent="0.25"/>
    <row r="57" spans="1:11" ht="30" customHeight="1" thickTop="1" thickBot="1" x14ac:dyDescent="0.3">
      <c r="C57" s="1008" t="s">
        <v>320</v>
      </c>
      <c r="D57" s="1008"/>
      <c r="E57" s="1008"/>
      <c r="F57" s="1008"/>
      <c r="G57" s="556">
        <f>G55+G52+G39+G30</f>
        <v>228224816</v>
      </c>
      <c r="K57" s="386"/>
    </row>
    <row r="58" spans="1:11" ht="30" customHeight="1" thickTop="1" x14ac:dyDescent="0.2">
      <c r="G58" s="832"/>
    </row>
  </sheetData>
  <mergeCells count="13">
    <mergeCell ref="B41:G41"/>
    <mergeCell ref="B48:G48"/>
    <mergeCell ref="C57:F57"/>
    <mergeCell ref="A2:G2"/>
    <mergeCell ref="B9:G9"/>
    <mergeCell ref="B30:C30"/>
    <mergeCell ref="B39:C39"/>
    <mergeCell ref="B35:C35"/>
    <mergeCell ref="B31:G31"/>
    <mergeCell ref="B32:G32"/>
    <mergeCell ref="B37:G37"/>
    <mergeCell ref="B53:G53"/>
    <mergeCell ref="B44:G44"/>
  </mergeCells>
  <pageMargins left="0.25" right="0.25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4:N26"/>
  <sheetViews>
    <sheetView zoomScaleNormal="100" workbookViewId="0">
      <selection activeCell="O24" sqref="O24"/>
    </sheetView>
  </sheetViews>
  <sheetFormatPr defaultRowHeight="16.5" x14ac:dyDescent="0.25"/>
  <cols>
    <col min="1" max="2" width="10.7109375" style="336" customWidth="1"/>
    <col min="3" max="3" width="3.85546875" style="336" customWidth="1"/>
    <col min="4" max="6" width="9.140625" style="336"/>
    <col min="7" max="7" width="35.140625" style="336" customWidth="1"/>
    <col min="8" max="8" width="13.5703125" style="336" customWidth="1"/>
    <col min="9" max="13" width="9.140625" style="336"/>
    <col min="14" max="14" width="10.140625" style="336" bestFit="1" customWidth="1"/>
    <col min="15" max="16384" width="9.140625" style="336"/>
  </cols>
  <sheetData>
    <row r="4" spans="1:10" x14ac:dyDescent="0.25">
      <c r="G4" s="954" t="s">
        <v>447</v>
      </c>
      <c r="H4" s="954"/>
      <c r="I4" s="954"/>
      <c r="J4" s="954"/>
    </row>
    <row r="5" spans="1:10" x14ac:dyDescent="0.25">
      <c r="H5" s="340"/>
    </row>
    <row r="6" spans="1:10" ht="20.25" x14ac:dyDescent="0.3">
      <c r="A6" s="1032" t="s">
        <v>102</v>
      </c>
      <c r="B6" s="1032"/>
      <c r="C6" s="1032"/>
      <c r="D6" s="1032"/>
      <c r="E6" s="1032"/>
      <c r="F6" s="1032"/>
      <c r="G6" s="1032"/>
      <c r="H6" s="1032"/>
      <c r="I6" s="1032"/>
      <c r="J6" s="763"/>
    </row>
    <row r="7" spans="1:10" x14ac:dyDescent="0.25">
      <c r="H7" s="340"/>
    </row>
    <row r="8" spans="1:10" x14ac:dyDescent="0.25">
      <c r="A8" s="954" t="s">
        <v>103</v>
      </c>
      <c r="B8" s="954"/>
      <c r="C8" s="954"/>
      <c r="D8" s="954"/>
      <c r="E8" s="954"/>
      <c r="F8" s="954"/>
      <c r="G8" s="954"/>
      <c r="H8" s="954"/>
      <c r="I8" s="954"/>
    </row>
    <row r="9" spans="1:10" x14ac:dyDescent="0.25">
      <c r="D9" s="761"/>
      <c r="E9" s="761"/>
      <c r="F9" s="761"/>
      <c r="G9" s="761"/>
      <c r="H9" s="761"/>
    </row>
    <row r="10" spans="1:10" x14ac:dyDescent="0.25">
      <c r="D10" s="761"/>
      <c r="E10" s="761"/>
      <c r="F10" s="761"/>
      <c r="G10" s="761"/>
      <c r="H10" s="761"/>
    </row>
    <row r="11" spans="1:10" ht="17.25" thickBot="1" x14ac:dyDescent="0.3">
      <c r="D11" s="761"/>
      <c r="E11" s="761"/>
      <c r="F11" s="761"/>
      <c r="G11" s="761"/>
      <c r="H11" s="764" t="s">
        <v>294</v>
      </c>
    </row>
    <row r="12" spans="1:10" ht="17.25" thickTop="1" x14ac:dyDescent="0.25">
      <c r="C12" s="765"/>
      <c r="D12" s="1041" t="s">
        <v>104</v>
      </c>
      <c r="E12" s="1042"/>
      <c r="F12" s="1042"/>
      <c r="G12" s="1043"/>
      <c r="H12" s="766" t="s">
        <v>105</v>
      </c>
    </row>
    <row r="13" spans="1:10" x14ac:dyDescent="0.25">
      <c r="C13" s="767">
        <v>1</v>
      </c>
      <c r="D13" s="1039" t="s">
        <v>13</v>
      </c>
      <c r="E13" s="1039"/>
      <c r="F13" s="1039"/>
      <c r="G13" s="1039"/>
      <c r="H13" s="1040"/>
    </row>
    <row r="14" spans="1:10" x14ac:dyDescent="0.25">
      <c r="C14" s="767">
        <v>2</v>
      </c>
      <c r="D14" s="1036" t="s">
        <v>324</v>
      </c>
      <c r="E14" s="1037"/>
      <c r="F14" s="1037"/>
      <c r="G14" s="1038"/>
      <c r="H14" s="754">
        <v>1796912</v>
      </c>
    </row>
    <row r="15" spans="1:10" x14ac:dyDescent="0.25">
      <c r="C15" s="767">
        <v>3</v>
      </c>
      <c r="D15" s="934" t="s">
        <v>433</v>
      </c>
      <c r="E15" s="935"/>
      <c r="F15" s="935"/>
      <c r="G15" s="936"/>
      <c r="H15" s="754">
        <v>3429679</v>
      </c>
    </row>
    <row r="16" spans="1:10" x14ac:dyDescent="0.25">
      <c r="C16" s="767">
        <v>4</v>
      </c>
      <c r="D16" s="1033" t="s">
        <v>11</v>
      </c>
      <c r="E16" s="1034"/>
      <c r="F16" s="1034"/>
      <c r="G16" s="1035"/>
      <c r="H16" s="768">
        <f>H14+H15</f>
        <v>5226591</v>
      </c>
    </row>
    <row r="17" spans="2:14" x14ac:dyDescent="0.25">
      <c r="C17" s="767">
        <v>5</v>
      </c>
      <c r="D17" s="1026" t="s">
        <v>2</v>
      </c>
      <c r="E17" s="1027"/>
      <c r="F17" s="1027"/>
      <c r="G17" s="1027"/>
      <c r="H17" s="1028"/>
      <c r="N17" s="357"/>
    </row>
    <row r="18" spans="2:14" x14ac:dyDescent="0.25">
      <c r="C18" s="767">
        <v>6</v>
      </c>
      <c r="D18" s="1036" t="s">
        <v>161</v>
      </c>
      <c r="E18" s="1037"/>
      <c r="F18" s="1037"/>
      <c r="G18" s="1038"/>
      <c r="H18" s="754">
        <v>3854951</v>
      </c>
      <c r="N18" s="769"/>
    </row>
    <row r="19" spans="2:14" x14ac:dyDescent="0.25">
      <c r="C19" s="767">
        <v>7</v>
      </c>
      <c r="D19" s="1036" t="s">
        <v>365</v>
      </c>
      <c r="E19" s="1037"/>
      <c r="F19" s="1037"/>
      <c r="G19" s="1038"/>
      <c r="H19" s="754">
        <v>553451</v>
      </c>
      <c r="N19" s="769"/>
    </row>
    <row r="20" spans="2:14" x14ac:dyDescent="0.25">
      <c r="C20" s="767">
        <v>8</v>
      </c>
      <c r="D20" s="1036" t="s">
        <v>367</v>
      </c>
      <c r="E20" s="1037"/>
      <c r="F20" s="1037"/>
      <c r="G20" s="1038"/>
      <c r="H20" s="754">
        <v>14985</v>
      </c>
      <c r="N20" s="769"/>
    </row>
    <row r="21" spans="2:14" x14ac:dyDescent="0.25">
      <c r="C21" s="767">
        <v>9</v>
      </c>
      <c r="D21" s="1036" t="s">
        <v>366</v>
      </c>
      <c r="E21" s="1037"/>
      <c r="F21" s="1037"/>
      <c r="G21" s="1038"/>
      <c r="H21" s="754">
        <v>0</v>
      </c>
      <c r="N21" s="769"/>
    </row>
    <row r="22" spans="2:14" x14ac:dyDescent="0.25">
      <c r="C22" s="767">
        <v>10</v>
      </c>
      <c r="D22" s="1036" t="s">
        <v>162</v>
      </c>
      <c r="E22" s="1037"/>
      <c r="F22" s="1037"/>
      <c r="G22" s="1038"/>
      <c r="H22" s="770">
        <v>160360</v>
      </c>
      <c r="N22" s="771"/>
    </row>
    <row r="23" spans="2:14" ht="17.25" thickBot="1" x14ac:dyDescent="0.3">
      <c r="C23" s="772">
        <v>11</v>
      </c>
      <c r="D23" s="1029" t="s">
        <v>11</v>
      </c>
      <c r="E23" s="1030"/>
      <c r="F23" s="1030"/>
      <c r="G23" s="1031"/>
      <c r="H23" s="773">
        <f>SUM(H18:H22)</f>
        <v>4583747</v>
      </c>
    </row>
    <row r="24" spans="2:14" ht="17.25" thickTop="1" x14ac:dyDescent="0.25">
      <c r="H24" s="340"/>
    </row>
    <row r="25" spans="2:14" x14ac:dyDescent="0.25">
      <c r="B25" s="877"/>
      <c r="C25" s="877"/>
      <c r="D25" s="877"/>
      <c r="E25" s="877"/>
      <c r="F25" s="878"/>
      <c r="G25" s="877"/>
      <c r="H25" s="877"/>
      <c r="K25" s="877"/>
    </row>
    <row r="26" spans="2:14" x14ac:dyDescent="0.25">
      <c r="H26" s="340"/>
    </row>
  </sheetData>
  <mergeCells count="14">
    <mergeCell ref="G4:J4"/>
    <mergeCell ref="D17:H17"/>
    <mergeCell ref="D23:G23"/>
    <mergeCell ref="A6:I6"/>
    <mergeCell ref="A8:I8"/>
    <mergeCell ref="D16:G16"/>
    <mergeCell ref="D18:G18"/>
    <mergeCell ref="D22:G22"/>
    <mergeCell ref="D13:H13"/>
    <mergeCell ref="D14:G14"/>
    <mergeCell ref="D12:G12"/>
    <mergeCell ref="D19:G19"/>
    <mergeCell ref="D21:G21"/>
    <mergeCell ref="D20:G20"/>
  </mergeCells>
  <phoneticPr fontId="13" type="noConversion"/>
  <pageMargins left="0.5118110236220472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G22"/>
  <sheetViews>
    <sheetView zoomScaleNormal="100" workbookViewId="0">
      <selection activeCell="F11" sqref="F11"/>
    </sheetView>
  </sheetViews>
  <sheetFormatPr defaultRowHeight="12.75" x14ac:dyDescent="0.2"/>
  <cols>
    <col min="1" max="1" width="4" customWidth="1"/>
    <col min="2" max="2" width="57" customWidth="1"/>
    <col min="3" max="3" width="24.5703125" customWidth="1"/>
  </cols>
  <sheetData>
    <row r="1" spans="1:7" x14ac:dyDescent="0.2">
      <c r="C1" s="171" t="s">
        <v>448</v>
      </c>
    </row>
    <row r="2" spans="1:7" x14ac:dyDescent="0.2">
      <c r="C2" s="1044"/>
      <c r="D2" s="1044"/>
      <c r="E2" s="1044"/>
      <c r="F2" s="1044"/>
    </row>
    <row r="3" spans="1:7" ht="18" x14ac:dyDescent="0.25">
      <c r="B3" s="1045" t="s">
        <v>409</v>
      </c>
      <c r="C3" s="1046"/>
    </row>
    <row r="4" spans="1:7" x14ac:dyDescent="0.2">
      <c r="C4" s="1044"/>
      <c r="D4" s="1044"/>
      <c r="E4" s="1044"/>
      <c r="F4" s="1044"/>
    </row>
    <row r="5" spans="1:7" ht="16.5" thickBot="1" x14ac:dyDescent="0.3">
      <c r="B5" s="2"/>
      <c r="C5" s="417" t="s">
        <v>294</v>
      </c>
      <c r="D5" s="133"/>
      <c r="F5" s="133"/>
      <c r="G5" s="35"/>
    </row>
    <row r="6" spans="1:7" ht="17.25" thickTop="1" thickBot="1" x14ac:dyDescent="0.3">
      <c r="A6" s="45"/>
      <c r="B6" s="86" t="s">
        <v>104</v>
      </c>
      <c r="C6" s="59" t="s">
        <v>105</v>
      </c>
      <c r="D6" s="2"/>
    </row>
    <row r="7" spans="1:7" ht="18.75" thickBot="1" x14ac:dyDescent="0.3">
      <c r="A7" s="57">
        <v>1</v>
      </c>
      <c r="B7" s="58" t="s">
        <v>30</v>
      </c>
      <c r="C7" s="160" t="s">
        <v>31</v>
      </c>
      <c r="D7" s="8"/>
    </row>
    <row r="8" spans="1:7" ht="18.75" thickTop="1" x14ac:dyDescent="0.25">
      <c r="A8" s="54">
        <v>2</v>
      </c>
      <c r="B8" s="55" t="s">
        <v>6</v>
      </c>
      <c r="C8" s="56">
        <f>SUM(C9:C12)</f>
        <v>106050000</v>
      </c>
      <c r="D8" s="9"/>
    </row>
    <row r="9" spans="1:7" ht="15" x14ac:dyDescent="0.2">
      <c r="A9" s="46">
        <v>3</v>
      </c>
      <c r="B9" s="43" t="s">
        <v>32</v>
      </c>
      <c r="C9" s="48">
        <v>100000000</v>
      </c>
      <c r="D9" s="8"/>
    </row>
    <row r="10" spans="1:7" ht="15" x14ac:dyDescent="0.2">
      <c r="A10" s="46">
        <v>4</v>
      </c>
      <c r="B10" s="43" t="s">
        <v>33</v>
      </c>
      <c r="C10" s="48">
        <v>0</v>
      </c>
      <c r="D10" s="8"/>
    </row>
    <row r="11" spans="1:7" ht="15" x14ac:dyDescent="0.2">
      <c r="A11" s="46">
        <v>5</v>
      </c>
      <c r="B11" s="43" t="s">
        <v>34</v>
      </c>
      <c r="C11" s="48">
        <v>6000000</v>
      </c>
      <c r="D11" s="8"/>
    </row>
    <row r="12" spans="1:7" ht="15" x14ac:dyDescent="0.2">
      <c r="A12" s="46">
        <v>6</v>
      </c>
      <c r="B12" s="43" t="s">
        <v>35</v>
      </c>
      <c r="C12" s="48">
        <v>50000</v>
      </c>
      <c r="D12" s="8"/>
    </row>
    <row r="13" spans="1:7" ht="15" x14ac:dyDescent="0.2">
      <c r="A13" s="46">
        <v>7</v>
      </c>
      <c r="B13" s="43" t="s">
        <v>144</v>
      </c>
      <c r="C13" s="48">
        <v>300000</v>
      </c>
      <c r="D13" s="8"/>
    </row>
    <row r="14" spans="1:7" ht="15" x14ac:dyDescent="0.2">
      <c r="A14" s="46">
        <v>8</v>
      </c>
      <c r="B14" s="43" t="s">
        <v>36</v>
      </c>
      <c r="C14" s="48">
        <v>0</v>
      </c>
      <c r="D14" s="8"/>
    </row>
    <row r="15" spans="1:7" ht="31.5" x14ac:dyDescent="0.25">
      <c r="A15" s="46">
        <v>9</v>
      </c>
      <c r="B15" s="17" t="s">
        <v>53</v>
      </c>
      <c r="C15" s="48">
        <v>0</v>
      </c>
      <c r="D15" s="8"/>
    </row>
    <row r="16" spans="1:7" ht="15" x14ac:dyDescent="0.2">
      <c r="A16" s="46">
        <v>10</v>
      </c>
      <c r="B16" s="43" t="s">
        <v>145</v>
      </c>
      <c r="C16" s="48">
        <v>0</v>
      </c>
      <c r="D16" s="8"/>
    </row>
    <row r="17" spans="1:5" ht="15.75" x14ac:dyDescent="0.25">
      <c r="A17" s="46">
        <v>11</v>
      </c>
      <c r="B17" s="43" t="s">
        <v>146</v>
      </c>
      <c r="C17" s="48">
        <v>0</v>
      </c>
      <c r="D17" s="10"/>
    </row>
    <row r="18" spans="1:5" ht="15.75" x14ac:dyDescent="0.25">
      <c r="A18" s="46">
        <v>12</v>
      </c>
      <c r="B18" s="43" t="s">
        <v>59</v>
      </c>
      <c r="C18" s="48">
        <v>0</v>
      </c>
      <c r="D18" s="10"/>
    </row>
    <row r="19" spans="1:5" ht="15.75" x14ac:dyDescent="0.25">
      <c r="A19" s="49">
        <v>13</v>
      </c>
      <c r="B19" s="44" t="s">
        <v>37</v>
      </c>
      <c r="C19" s="50">
        <f>C8+C13+C14+C15+C16+C17+C18</f>
        <v>106350000</v>
      </c>
      <c r="D19" s="10"/>
    </row>
    <row r="20" spans="1:5" ht="16.5" thickBot="1" x14ac:dyDescent="0.3">
      <c r="A20" s="51">
        <v>14</v>
      </c>
      <c r="B20" s="52" t="s">
        <v>38</v>
      </c>
      <c r="C20" s="53">
        <f>C19/2</f>
        <v>53175000</v>
      </c>
      <c r="D20" s="11"/>
    </row>
    <row r="21" spans="1:5" ht="15.75" thickTop="1" x14ac:dyDescent="0.2">
      <c r="D21" s="11"/>
    </row>
    <row r="22" spans="1:5" ht="15" x14ac:dyDescent="0.2">
      <c r="B22" s="8"/>
      <c r="C22" s="129"/>
      <c r="D22" s="8"/>
      <c r="E22" s="4"/>
    </row>
  </sheetData>
  <mergeCells count="3">
    <mergeCell ref="C4:F4"/>
    <mergeCell ref="C2:F2"/>
    <mergeCell ref="B3:C3"/>
  </mergeCells>
  <phoneticPr fontId="13" type="noConversion"/>
  <pageMargins left="0.90520833333333328" right="0.74803149606299213" top="1.3779527559055118" bottom="0.98425196850393704" header="0.51181102362204722" footer="0.51181102362204722"/>
  <pageSetup paperSize="9" scale="7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J20"/>
  <sheetViews>
    <sheetView showGridLines="0" showRowColHeaders="0" showRuler="0" zoomScaleNormal="100" workbookViewId="0">
      <selection activeCell="K17" sqref="K17"/>
    </sheetView>
  </sheetViews>
  <sheetFormatPr defaultRowHeight="12.75" x14ac:dyDescent="0.2"/>
  <cols>
    <col min="3" max="3" width="3.7109375" customWidth="1"/>
    <col min="4" max="4" width="46" customWidth="1"/>
    <col min="5" max="5" width="12.140625" customWidth="1"/>
    <col min="6" max="6" width="17" customWidth="1"/>
  </cols>
  <sheetData>
    <row r="2" spans="1:10" ht="16.5" x14ac:dyDescent="0.25">
      <c r="A2" s="336"/>
      <c r="B2" s="336"/>
      <c r="C2" s="336"/>
      <c r="D2" s="336"/>
      <c r="E2" s="336" t="s">
        <v>449</v>
      </c>
      <c r="F2" s="336"/>
      <c r="G2" s="336"/>
      <c r="H2" s="336"/>
      <c r="I2" s="336"/>
      <c r="J2" s="336"/>
    </row>
    <row r="3" spans="1:10" ht="16.5" x14ac:dyDescent="0.25">
      <c r="A3" s="1047" t="s">
        <v>178</v>
      </c>
      <c r="B3" s="1047"/>
      <c r="C3" s="1047"/>
      <c r="D3" s="1047"/>
      <c r="E3" s="1047"/>
      <c r="F3" s="1047"/>
      <c r="G3" s="1047"/>
      <c r="H3" s="1047"/>
      <c r="I3" s="1047"/>
      <c r="J3" s="739"/>
    </row>
    <row r="4" spans="1:10" ht="16.5" x14ac:dyDescent="0.25">
      <c r="A4" s="954"/>
      <c r="B4" s="954"/>
      <c r="C4" s="954"/>
      <c r="D4" s="954"/>
      <c r="E4" s="954"/>
      <c r="F4" s="954"/>
      <c r="G4" s="954"/>
      <c r="H4" s="954"/>
      <c r="I4" s="954"/>
      <c r="J4" s="336"/>
    </row>
    <row r="5" spans="1:10" ht="18" customHeight="1" x14ac:dyDescent="0.25">
      <c r="A5" s="336"/>
      <c r="B5" s="336"/>
      <c r="C5" s="376"/>
      <c r="D5" s="740"/>
      <c r="E5" s="740"/>
      <c r="F5" s="740"/>
      <c r="G5" s="336"/>
      <c r="H5" s="336"/>
      <c r="I5" s="336"/>
      <c r="J5" s="336"/>
    </row>
    <row r="6" spans="1:10" ht="17.25" thickBot="1" x14ac:dyDescent="0.3">
      <c r="A6" s="336"/>
      <c r="B6" s="336"/>
      <c r="C6" s="320"/>
      <c r="D6" s="741"/>
      <c r="E6" s="319"/>
      <c r="F6" s="580" t="s">
        <v>294</v>
      </c>
      <c r="G6" s="336"/>
      <c r="H6" s="336"/>
      <c r="I6" s="336"/>
      <c r="J6" s="336"/>
    </row>
    <row r="7" spans="1:10" ht="18" thickTop="1" thickBot="1" x14ac:dyDescent="0.3">
      <c r="A7" s="336"/>
      <c r="B7" s="336"/>
      <c r="C7" s="742"/>
      <c r="D7" s="743" t="s">
        <v>104</v>
      </c>
      <c r="E7" s="744" t="s">
        <v>105</v>
      </c>
      <c r="F7" s="745" t="s">
        <v>106</v>
      </c>
      <c r="G7" s="336"/>
      <c r="H7" s="336"/>
      <c r="I7" s="336"/>
      <c r="J7" s="336"/>
    </row>
    <row r="8" spans="1:10" s="38" customFormat="1" ht="41.25" customHeight="1" thickBot="1" x14ac:dyDescent="0.25">
      <c r="A8" s="746"/>
      <c r="B8" s="746"/>
      <c r="C8" s="747">
        <v>1</v>
      </c>
      <c r="D8" s="748" t="s">
        <v>30</v>
      </c>
      <c r="E8" s="749" t="s">
        <v>39</v>
      </c>
      <c r="F8" s="750" t="s">
        <v>101</v>
      </c>
      <c r="G8" s="746"/>
      <c r="H8" s="746"/>
      <c r="I8" s="746"/>
      <c r="J8" s="746"/>
    </row>
    <row r="9" spans="1:10" ht="16.5" x14ac:dyDescent="0.25">
      <c r="A9" s="336"/>
      <c r="B9" s="336"/>
      <c r="C9" s="751">
        <v>2</v>
      </c>
      <c r="D9" s="752" t="s">
        <v>163</v>
      </c>
      <c r="E9" s="753">
        <v>1</v>
      </c>
      <c r="F9" s="754">
        <v>300000</v>
      </c>
      <c r="G9" s="336"/>
      <c r="H9" s="340"/>
      <c r="I9" s="336"/>
      <c r="J9" s="336"/>
    </row>
    <row r="10" spans="1:10" ht="16.5" x14ac:dyDescent="0.25">
      <c r="A10" s="336"/>
      <c r="B10" s="336"/>
      <c r="C10" s="751">
        <v>3</v>
      </c>
      <c r="D10" s="752" t="s">
        <v>157</v>
      </c>
      <c r="E10" s="753">
        <v>1</v>
      </c>
      <c r="F10" s="754">
        <v>4200000</v>
      </c>
      <c r="G10" s="336"/>
      <c r="H10" s="340"/>
      <c r="I10" s="336"/>
      <c r="J10" s="336"/>
    </row>
    <row r="11" spans="1:10" ht="16.5" x14ac:dyDescent="0.25">
      <c r="A11" s="336"/>
      <c r="B11" s="336"/>
      <c r="C11" s="751">
        <v>4</v>
      </c>
      <c r="D11" s="752" t="s">
        <v>176</v>
      </c>
      <c r="E11" s="753">
        <v>1</v>
      </c>
      <c r="F11" s="754">
        <v>800000</v>
      </c>
      <c r="G11" s="336"/>
      <c r="H11" s="340"/>
      <c r="I11" s="336"/>
      <c r="J11" s="336"/>
    </row>
    <row r="12" spans="1:10" ht="16.5" x14ac:dyDescent="0.25">
      <c r="A12" s="336"/>
      <c r="B12" s="336"/>
      <c r="C12" s="751">
        <v>5</v>
      </c>
      <c r="D12" s="752" t="s">
        <v>177</v>
      </c>
      <c r="E12" s="753">
        <v>1</v>
      </c>
      <c r="F12" s="754">
        <v>1820000</v>
      </c>
      <c r="G12" s="336"/>
      <c r="H12" s="340"/>
      <c r="I12" s="336"/>
      <c r="J12" s="336"/>
    </row>
    <row r="13" spans="1:10" ht="16.5" x14ac:dyDescent="0.25">
      <c r="A13" s="336"/>
      <c r="B13" s="336"/>
      <c r="C13" s="751">
        <v>6</v>
      </c>
      <c r="D13" s="752" t="s">
        <v>40</v>
      </c>
      <c r="E13" s="753">
        <v>1</v>
      </c>
      <c r="F13" s="754">
        <v>200000</v>
      </c>
      <c r="G13" s="336"/>
      <c r="H13" s="340"/>
      <c r="I13" s="336"/>
      <c r="J13" s="336"/>
    </row>
    <row r="14" spans="1:10" ht="16.5" x14ac:dyDescent="0.25">
      <c r="A14" s="336"/>
      <c r="B14" s="336"/>
      <c r="C14" s="755">
        <v>7</v>
      </c>
      <c r="D14" s="756" t="s">
        <v>175</v>
      </c>
      <c r="E14" s="757">
        <v>1</v>
      </c>
      <c r="F14" s="758">
        <v>450000</v>
      </c>
      <c r="G14" s="336"/>
      <c r="H14" s="340"/>
      <c r="I14" s="336"/>
      <c r="J14" s="336"/>
    </row>
    <row r="15" spans="1:10" ht="16.5" x14ac:dyDescent="0.25">
      <c r="A15" s="336"/>
      <c r="B15" s="336"/>
      <c r="C15" s="895">
        <v>8</v>
      </c>
      <c r="D15" s="894" t="s">
        <v>375</v>
      </c>
      <c r="E15" s="757">
        <v>1</v>
      </c>
      <c r="F15" s="758">
        <v>320000</v>
      </c>
      <c r="G15" s="336"/>
      <c r="H15" s="340"/>
      <c r="I15" s="336"/>
      <c r="J15" s="336"/>
    </row>
    <row r="16" spans="1:10" ht="16.5" x14ac:dyDescent="0.25">
      <c r="A16" s="336"/>
      <c r="B16" s="336"/>
      <c r="C16" s="895">
        <v>9</v>
      </c>
      <c r="D16" s="894" t="s">
        <v>402</v>
      </c>
      <c r="E16" s="757">
        <v>1</v>
      </c>
      <c r="F16" s="758">
        <v>100000</v>
      </c>
      <c r="G16" s="336"/>
      <c r="H16" s="340"/>
      <c r="I16" s="336"/>
      <c r="J16" s="336"/>
    </row>
    <row r="17" spans="1:10" ht="17.25" thickBot="1" x14ac:dyDescent="0.3">
      <c r="A17" s="336"/>
      <c r="B17" s="336"/>
      <c r="C17" s="897">
        <v>10</v>
      </c>
      <c r="D17" s="894" t="s">
        <v>403</v>
      </c>
      <c r="E17" s="757">
        <v>1</v>
      </c>
      <c r="F17" s="758">
        <v>60000</v>
      </c>
      <c r="G17" s="336"/>
      <c r="H17" s="340"/>
      <c r="I17" s="336"/>
      <c r="J17" s="336"/>
    </row>
    <row r="18" spans="1:10" ht="18" thickTop="1" thickBot="1" x14ac:dyDescent="0.3">
      <c r="A18" s="336"/>
      <c r="B18" s="336"/>
      <c r="C18" s="898">
        <v>11</v>
      </c>
      <c r="D18" s="896" t="s">
        <v>14</v>
      </c>
      <c r="E18" s="879"/>
      <c r="F18" s="880">
        <f>SUM(F8:F17)</f>
        <v>8250000</v>
      </c>
      <c r="G18" s="759"/>
      <c r="H18" s="319"/>
      <c r="I18" s="320"/>
      <c r="J18" s="336"/>
    </row>
    <row r="19" spans="1:10" ht="16.5" x14ac:dyDescent="0.25">
      <c r="A19" s="336"/>
      <c r="B19" s="336"/>
      <c r="C19" s="376"/>
      <c r="D19" s="376"/>
      <c r="E19" s="760"/>
      <c r="F19" s="343"/>
      <c r="G19" s="336"/>
      <c r="H19" s="336"/>
      <c r="I19" s="336"/>
      <c r="J19" s="336"/>
    </row>
    <row r="20" spans="1:10" x14ac:dyDescent="0.2">
      <c r="C20" s="4"/>
      <c r="D20" s="4"/>
      <c r="E20" s="4"/>
      <c r="F20" s="4"/>
    </row>
  </sheetData>
  <mergeCells count="2">
    <mergeCell ref="A4:I4"/>
    <mergeCell ref="A3:I3"/>
  </mergeCells>
  <phoneticPr fontId="13" type="noConversion"/>
  <printOptions horizontalCentered="1"/>
  <pageMargins left="1.2598425196850394" right="0.74803149606299213" top="0.98425196850393704" bottom="0.98425196850393704" header="0.51181102362204722" footer="0.51181102362204722"/>
  <pageSetup paperSize="9" scale="9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L22"/>
  <sheetViews>
    <sheetView zoomScaleNormal="100" workbookViewId="0">
      <selection activeCell="H4" sqref="H4"/>
    </sheetView>
  </sheetViews>
  <sheetFormatPr defaultRowHeight="30" customHeight="1" x14ac:dyDescent="0.2"/>
  <cols>
    <col min="1" max="1" width="4.140625" style="7" customWidth="1"/>
    <col min="2" max="2" width="46.42578125" customWidth="1"/>
    <col min="3" max="3" width="18.5703125" style="1" customWidth="1"/>
    <col min="4" max="4" width="17" customWidth="1"/>
    <col min="5" max="5" width="24" customWidth="1"/>
    <col min="6" max="6" width="19.140625" customWidth="1"/>
    <col min="7" max="7" width="26.42578125" customWidth="1"/>
    <col min="8" max="8" width="22.85546875" bestFit="1" customWidth="1"/>
  </cols>
  <sheetData>
    <row r="1" spans="1:10" ht="30" customHeight="1" x14ac:dyDescent="0.2">
      <c r="D1" s="386" t="s">
        <v>450</v>
      </c>
      <c r="E1" s="386"/>
    </row>
    <row r="2" spans="1:10" ht="30" customHeight="1" x14ac:dyDescent="0.25">
      <c r="B2" s="1048" t="s">
        <v>410</v>
      </c>
      <c r="C2" s="1048"/>
      <c r="D2" s="1048"/>
      <c r="E2" s="1048"/>
      <c r="F2" s="1048"/>
      <c r="G2" s="1048"/>
    </row>
    <row r="3" spans="1:10" ht="30" customHeight="1" thickBot="1" x14ac:dyDescent="0.25">
      <c r="G3" s="414" t="s">
        <v>294</v>
      </c>
    </row>
    <row r="4" spans="1:10" s="39" customFormat="1" ht="30" customHeight="1" thickTop="1" thickBot="1" x14ac:dyDescent="0.25">
      <c r="A4" s="64"/>
      <c r="B4" s="65" t="s">
        <v>104</v>
      </c>
      <c r="C4" s="776" t="s">
        <v>105</v>
      </c>
      <c r="D4" s="65" t="s">
        <v>106</v>
      </c>
      <c r="E4" s="65"/>
      <c r="F4" s="65" t="s">
        <v>107</v>
      </c>
      <c r="G4" s="61" t="s">
        <v>108</v>
      </c>
    </row>
    <row r="5" spans="1:10" s="37" customFormat="1" ht="54" customHeight="1" x14ac:dyDescent="0.2">
      <c r="A5" s="62">
        <v>1</v>
      </c>
      <c r="B5" s="858" t="s">
        <v>27</v>
      </c>
      <c r="C5" s="859" t="s">
        <v>28</v>
      </c>
      <c r="D5" s="860" t="s">
        <v>21</v>
      </c>
      <c r="E5" s="857" t="s">
        <v>373</v>
      </c>
      <c r="F5" s="860" t="s">
        <v>29</v>
      </c>
      <c r="G5" s="861" t="s">
        <v>411</v>
      </c>
      <c r="H5" s="60"/>
    </row>
    <row r="6" spans="1:10" s="37" customFormat="1" ht="30" customHeight="1" x14ac:dyDescent="0.2">
      <c r="A6" s="62">
        <v>2</v>
      </c>
      <c r="B6" s="572" t="s">
        <v>323</v>
      </c>
      <c r="C6" s="573"/>
      <c r="D6" s="573">
        <v>111976071</v>
      </c>
      <c r="E6" s="573">
        <v>6731671</v>
      </c>
      <c r="F6" s="573"/>
      <c r="G6" s="911">
        <f>C6+D6-E6</f>
        <v>105244400</v>
      </c>
      <c r="H6" s="942"/>
      <c r="I6" s="943"/>
      <c r="J6" s="943"/>
    </row>
    <row r="7" spans="1:10" s="37" customFormat="1" ht="30" customHeight="1" x14ac:dyDescent="0.2">
      <c r="A7" s="62">
        <v>3</v>
      </c>
      <c r="B7" s="572" t="s">
        <v>442</v>
      </c>
      <c r="C7" s="573">
        <v>112730332</v>
      </c>
      <c r="D7" s="573"/>
      <c r="E7" s="573">
        <v>110541639</v>
      </c>
      <c r="F7" s="573"/>
      <c r="G7" s="911">
        <v>2188693</v>
      </c>
      <c r="H7" s="942"/>
      <c r="I7" s="943"/>
      <c r="J7" s="943"/>
    </row>
    <row r="8" spans="1:10" s="37" customFormat="1" ht="30" customHeight="1" x14ac:dyDescent="0.2">
      <c r="A8" s="62">
        <v>4</v>
      </c>
      <c r="B8" s="572" t="s">
        <v>407</v>
      </c>
      <c r="C8" s="573">
        <v>150000000</v>
      </c>
      <c r="D8" s="573"/>
      <c r="E8" s="573">
        <v>6045170</v>
      </c>
      <c r="F8" s="573">
        <v>0</v>
      </c>
      <c r="G8" s="911">
        <f>C8+D8-E8+F8</f>
        <v>143954830</v>
      </c>
      <c r="H8" s="98"/>
    </row>
    <row r="9" spans="1:10" s="37" customFormat="1" ht="70.5" customHeight="1" x14ac:dyDescent="0.2">
      <c r="A9" s="62">
        <v>5</v>
      </c>
      <c r="B9" s="572" t="s">
        <v>438</v>
      </c>
      <c r="C9" s="573"/>
      <c r="D9" s="573"/>
      <c r="E9" s="573"/>
      <c r="F9" s="573">
        <v>9126995</v>
      </c>
      <c r="G9" s="911">
        <f>C9+D9-E9+F9</f>
        <v>9126995</v>
      </c>
      <c r="H9" s="98"/>
    </row>
    <row r="10" spans="1:10" s="37" customFormat="1" ht="39.75" customHeight="1" x14ac:dyDescent="0.2">
      <c r="A10" s="62">
        <v>6</v>
      </c>
      <c r="B10" s="572" t="s">
        <v>439</v>
      </c>
      <c r="C10" s="573"/>
      <c r="D10" s="573">
        <v>1798640</v>
      </c>
      <c r="E10" s="573">
        <v>881923</v>
      </c>
      <c r="F10" s="573"/>
      <c r="G10" s="911">
        <f t="shared" ref="G10:G14" si="0">C10+D10-E10+F10</f>
        <v>916717</v>
      </c>
      <c r="H10" s="98"/>
    </row>
    <row r="11" spans="1:10" s="37" customFormat="1" ht="39.75" customHeight="1" x14ac:dyDescent="0.2">
      <c r="A11" s="62">
        <v>7</v>
      </c>
      <c r="B11" s="572" t="s">
        <v>440</v>
      </c>
      <c r="C11" s="573"/>
      <c r="D11" s="573">
        <v>14999998</v>
      </c>
      <c r="E11" s="573">
        <v>2979998</v>
      </c>
      <c r="F11" s="573"/>
      <c r="G11" s="911">
        <f t="shared" si="0"/>
        <v>12020000</v>
      </c>
      <c r="H11" s="98"/>
    </row>
    <row r="12" spans="1:10" ht="30" customHeight="1" x14ac:dyDescent="0.2">
      <c r="A12" s="62">
        <v>8</v>
      </c>
      <c r="B12" s="774" t="s">
        <v>181</v>
      </c>
      <c r="C12" s="6"/>
      <c r="D12" s="6">
        <v>8000000</v>
      </c>
      <c r="E12" s="6"/>
      <c r="F12" s="6"/>
      <c r="G12" s="911">
        <f t="shared" si="0"/>
        <v>8000000</v>
      </c>
    </row>
    <row r="13" spans="1:10" ht="30" customHeight="1" x14ac:dyDescent="0.2">
      <c r="A13" s="170">
        <v>9</v>
      </c>
      <c r="B13" s="774" t="s">
        <v>182</v>
      </c>
      <c r="C13" s="6"/>
      <c r="D13" s="6"/>
      <c r="E13" s="6"/>
      <c r="F13" s="6">
        <v>11285000</v>
      </c>
      <c r="G13" s="911">
        <v>11375000</v>
      </c>
      <c r="H13" s="386"/>
    </row>
    <row r="14" spans="1:10" ht="30" customHeight="1" x14ac:dyDescent="0.2">
      <c r="A14" s="170">
        <v>10</v>
      </c>
      <c r="B14" s="881" t="s">
        <v>441</v>
      </c>
      <c r="C14" s="882"/>
      <c r="D14" s="882">
        <v>834000</v>
      </c>
      <c r="E14" s="882">
        <v>656367</v>
      </c>
      <c r="F14" s="882"/>
      <c r="G14" s="911">
        <f t="shared" si="0"/>
        <v>177633</v>
      </c>
    </row>
    <row r="15" spans="1:10" ht="30" customHeight="1" x14ac:dyDescent="0.2">
      <c r="A15" s="170">
        <v>11</v>
      </c>
      <c r="B15" s="881" t="s">
        <v>183</v>
      </c>
      <c r="C15" s="882"/>
      <c r="D15" s="882"/>
      <c r="E15" s="882"/>
      <c r="F15" s="882">
        <v>1500000</v>
      </c>
      <c r="G15" s="906">
        <f>C15+D15+E15+F15</f>
        <v>1500000</v>
      </c>
    </row>
    <row r="16" spans="1:10" ht="30" customHeight="1" thickBot="1" x14ac:dyDescent="0.25">
      <c r="A16" s="170">
        <v>12</v>
      </c>
      <c r="B16" s="907" t="s">
        <v>406</v>
      </c>
      <c r="C16" s="775"/>
      <c r="D16" s="775"/>
      <c r="E16" s="775"/>
      <c r="F16" s="775">
        <v>500000</v>
      </c>
      <c r="G16" s="908">
        <v>500000</v>
      </c>
    </row>
    <row r="17" spans="1:12" ht="30" customHeight="1" thickBot="1" x14ac:dyDescent="0.3">
      <c r="A17" s="63">
        <v>13</v>
      </c>
      <c r="B17" s="811" t="s">
        <v>14</v>
      </c>
      <c r="C17" s="812">
        <f>SUM(C6:C16)</f>
        <v>262730332</v>
      </c>
      <c r="D17" s="812">
        <f>SUM(D6:D16)</f>
        <v>137608709</v>
      </c>
      <c r="E17" s="812">
        <f>SUM(E6:E16)</f>
        <v>127836768</v>
      </c>
      <c r="F17" s="812">
        <f>SUM(F6:F16)</f>
        <v>22411995</v>
      </c>
      <c r="G17" s="812">
        <f>SUM(G6:G16)</f>
        <v>295004268</v>
      </c>
    </row>
    <row r="18" spans="1:12" ht="30" customHeight="1" thickTop="1" x14ac:dyDescent="0.2">
      <c r="B18" s="4"/>
      <c r="C18" s="5"/>
      <c r="D18" s="5"/>
      <c r="E18" s="5"/>
      <c r="F18" s="5"/>
      <c r="G18" s="5"/>
    </row>
    <row r="19" spans="1:12" ht="30" customHeight="1" x14ac:dyDescent="0.2">
      <c r="B19" s="4"/>
      <c r="C19" s="5"/>
      <c r="D19" s="5"/>
      <c r="E19" s="5"/>
      <c r="F19" s="5"/>
      <c r="G19" s="5"/>
    </row>
    <row r="21" spans="1:12" ht="30" customHeight="1" x14ac:dyDescent="0.25">
      <c r="G21" s="818"/>
      <c r="H21" s="558"/>
      <c r="I21" s="558"/>
      <c r="J21" s="558"/>
      <c r="K21" s="558"/>
      <c r="L21" s="558"/>
    </row>
    <row r="22" spans="1:12" ht="30" customHeight="1" x14ac:dyDescent="0.2">
      <c r="G22" s="558"/>
      <c r="H22" s="558"/>
      <c r="I22" s="558"/>
      <c r="J22" s="558"/>
      <c r="K22" s="558"/>
      <c r="L22" s="558"/>
    </row>
  </sheetData>
  <mergeCells count="1">
    <mergeCell ref="B2:G2"/>
  </mergeCells>
  <phoneticPr fontId="13" type="noConversion"/>
  <pageMargins left="1.5354330708661419" right="0.74803149606299213" top="1.25" bottom="0.98425196850393704" header="0.51181102362204722" footer="0.51181102362204722"/>
  <pageSetup paperSize="9" scale="75" fitToWidth="0" orientation="landscape" r:id="rId1"/>
  <headerFooter alignWithMargins="0">
    <oddHeader xml:space="preserve">&amp;C&amp;"Arial,Félkövér"&amp;14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2:E10"/>
  <sheetViews>
    <sheetView zoomScaleNormal="100" workbookViewId="0">
      <selection activeCell="I8" sqref="I8"/>
    </sheetView>
  </sheetViews>
  <sheetFormatPr defaultRowHeight="12.75" x14ac:dyDescent="0.2"/>
  <cols>
    <col min="1" max="1" width="2" bestFit="1" customWidth="1"/>
    <col min="2" max="2" width="42.42578125" customWidth="1"/>
    <col min="3" max="3" width="10.5703125" customWidth="1"/>
    <col min="4" max="4" width="10.140625" bestFit="1" customWidth="1"/>
    <col min="5" max="5" width="18.28515625" customWidth="1"/>
  </cols>
  <sheetData>
    <row r="2" spans="1:5" x14ac:dyDescent="0.2">
      <c r="B2" s="1050" t="s">
        <v>451</v>
      </c>
      <c r="C2" s="1050"/>
      <c r="D2" s="1050"/>
      <c r="E2" s="1050"/>
    </row>
    <row r="4" spans="1:5" ht="15" x14ac:dyDescent="0.25">
      <c r="A4" s="1049" t="s">
        <v>150</v>
      </c>
      <c r="B4" s="1049"/>
      <c r="C4" s="1049"/>
      <c r="D4" s="1049"/>
      <c r="E4" s="1049"/>
    </row>
    <row r="5" spans="1:5" ht="13.5" thickBot="1" x14ac:dyDescent="0.25"/>
    <row r="6" spans="1:5" x14ac:dyDescent="0.2">
      <c r="A6" s="137"/>
      <c r="B6" s="144" t="s">
        <v>104</v>
      </c>
      <c r="C6" s="144" t="s">
        <v>105</v>
      </c>
      <c r="D6" s="144" t="s">
        <v>106</v>
      </c>
      <c r="E6" s="145" t="s">
        <v>107</v>
      </c>
    </row>
    <row r="7" spans="1:5" ht="36" x14ac:dyDescent="0.2">
      <c r="A7" s="146">
        <v>1</v>
      </c>
      <c r="B7" s="139" t="s">
        <v>149</v>
      </c>
      <c r="C7" s="140" t="s">
        <v>28</v>
      </c>
      <c r="D7" s="140" t="s">
        <v>21</v>
      </c>
      <c r="E7" s="148" t="s">
        <v>151</v>
      </c>
    </row>
    <row r="8" spans="1:5" ht="73.5" customHeight="1" x14ac:dyDescent="0.2">
      <c r="A8" s="146">
        <v>2</v>
      </c>
      <c r="B8" s="141"/>
      <c r="C8" s="142">
        <v>0</v>
      </c>
      <c r="D8" s="142">
        <v>0</v>
      </c>
      <c r="E8" s="147">
        <v>0</v>
      </c>
    </row>
    <row r="9" spans="1:5" ht="33.75" customHeight="1" x14ac:dyDescent="0.2">
      <c r="A9" s="146">
        <v>3</v>
      </c>
      <c r="B9" s="143"/>
      <c r="C9" s="136"/>
      <c r="D9" s="136">
        <v>0</v>
      </c>
      <c r="E9" s="138"/>
    </row>
    <row r="10" spans="1:5" ht="21" customHeight="1" thickBot="1" x14ac:dyDescent="0.25">
      <c r="A10" s="149">
        <v>4</v>
      </c>
      <c r="B10" s="150" t="s">
        <v>14</v>
      </c>
      <c r="C10" s="151">
        <f>SUM(C8:C9)</f>
        <v>0</v>
      </c>
      <c r="D10" s="151">
        <f>SUM(D8:D9)</f>
        <v>0</v>
      </c>
      <c r="E10" s="152">
        <f>SUM(E8:E9)</f>
        <v>0</v>
      </c>
    </row>
  </sheetData>
  <mergeCells count="2">
    <mergeCell ref="A4:E4"/>
    <mergeCell ref="B2:E2"/>
  </mergeCells>
  <phoneticPr fontId="35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Mérleg 1</vt:lpstr>
      <vt:lpstr>Bevétel 2</vt:lpstr>
      <vt:lpstr>KIadás 3</vt:lpstr>
      <vt:lpstr>Állami hj.4</vt:lpstr>
      <vt:lpstr>Közvetett tám.5</vt:lpstr>
      <vt:lpstr>Saját bevétel6</vt:lpstr>
      <vt:lpstr>Szoc.jutt.7</vt:lpstr>
      <vt:lpstr>Beruházások8</vt:lpstr>
      <vt:lpstr>Adossag_keletk9</vt:lpstr>
      <vt:lpstr>Tartalék10</vt:lpstr>
      <vt:lpstr>Adósságszolg.11</vt:lpstr>
      <vt:lpstr>Létszám12</vt:lpstr>
      <vt:lpstr>Előir.felh.13</vt:lpstr>
      <vt:lpstr>Civil szerv. tám.14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ul-fjudit</cp:lastModifiedBy>
  <cp:lastPrinted>2020-02-19T09:30:14Z</cp:lastPrinted>
  <dcterms:created xsi:type="dcterms:W3CDTF">2007-01-30T12:14:54Z</dcterms:created>
  <dcterms:modified xsi:type="dcterms:W3CDTF">2020-02-19T09:33:57Z</dcterms:modified>
</cp:coreProperties>
</file>